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60" yWindow="15" windowWidth="11340" windowHeight="6540" tabRatio="940" firstSheet="9" activeTab="21"/>
  </bookViews>
  <sheets>
    <sheet name="Instructions" sheetId="13" r:id="rId1"/>
    <sheet name="Cover" sheetId="1" r:id="rId2"/>
    <sheet name="NetWorth" sheetId="15" r:id="rId3"/>
    <sheet name="Perf Review" sheetId="19" r:id="rId4"/>
    <sheet name="Agreements" sheetId="20" r:id="rId5"/>
    <sheet name="Budget" sheetId="21" r:id="rId6"/>
    <sheet name="Activities" sheetId="2" r:id="rId7"/>
    <sheet name="Current" sheetId="3" r:id="rId8"/>
    <sheet name="Non-Current" sheetId="4" r:id="rId9"/>
    <sheet name="Ledger" sheetId="16" r:id="rId10"/>
    <sheet name="Non SAE" sheetId="14" r:id="rId11"/>
    <sheet name="Summary" sheetId="10" r:id="rId12"/>
    <sheet name="Balance" sheetId="11" r:id="rId13"/>
    <sheet name="NB Print" sheetId="12" r:id="rId14"/>
    <sheet name="Skills (E)" sheetId="18" r:id="rId15"/>
    <sheet name="Skills (P)" sheetId="17" r:id="rId16"/>
    <sheet name="Resume" sheetId="22" r:id="rId17"/>
    <sheet name="Standards An Sci" sheetId="23" r:id="rId18"/>
    <sheet name="Standards Pl Sci" sheetId="24" r:id="rId19"/>
    <sheet name="Standards ABM" sheetId="25" r:id="rId20"/>
    <sheet name="Pictures" sheetId="26" r:id="rId21"/>
    <sheet name="Grading Rubric" sheetId="27" r:id="rId22"/>
  </sheets>
  <externalReferences>
    <externalReference r:id="rId23"/>
    <externalReference r:id="rId24"/>
  </externalReferences>
  <definedNames>
    <definedName name="_xlnm.Criteria" localSheetId="19">'Standards ABM'!#REF!</definedName>
    <definedName name="_xlnm.Criteria" localSheetId="17">'Standards An Sci'!#REF!</definedName>
    <definedName name="_xlnm.Criteria" localSheetId="18">'Standards Pl Sci'!#REF!</definedName>
    <definedName name="_xlnm.Criteria">#REF!</definedName>
    <definedName name="_xlnm.Print_Area" localSheetId="6">Activities!$A$1:$F$48</definedName>
    <definedName name="_xlnm.Print_Area" localSheetId="4">Agreements!#REF!</definedName>
    <definedName name="_xlnm.Print_Area" localSheetId="12">Balance!$A$1:$K$125</definedName>
    <definedName name="_xlnm.Print_Area" localSheetId="5">Budget!#REF!</definedName>
    <definedName name="_xlnm.Print_Area" localSheetId="1">Cover!$A$1:$D$30</definedName>
    <definedName name="_xlnm.Print_Area" localSheetId="7">Current!$A$1:$E$67</definedName>
    <definedName name="_xlnm.Print_Area" localSheetId="21">'Grading Rubric'!#REF!</definedName>
    <definedName name="_xlnm.Print_Area" localSheetId="9">Ledger!$A$1:$G$99</definedName>
    <definedName name="_xlnm.Print_Area" localSheetId="13">'NB Print'!$A$1:$H$76</definedName>
    <definedName name="_xlnm.Print_Area" localSheetId="10">'Non SAE'!$A$1:$H$100</definedName>
    <definedName name="_xlnm.Print_Area" localSheetId="3">'Perf Review'!$A$1:$J$130</definedName>
    <definedName name="_xlnm.Print_Area" localSheetId="20">Pictures!#REF!</definedName>
    <definedName name="_xlnm.Print_Area" localSheetId="16">Resume!#REF!</definedName>
    <definedName name="_xlnm.Print_Area" localSheetId="14">'Skills (E)'!$A$1:$F$49</definedName>
    <definedName name="_xlnm.Print_Area" localSheetId="15">'Skills (P)'!#REF!</definedName>
    <definedName name="_xlnm.Print_Area" localSheetId="19">'Standards ABM'!$A$1:$F$337</definedName>
    <definedName name="_xlnm.Print_Area" localSheetId="18">'Standards Pl Sci'!$A$1:$O$329</definedName>
    <definedName name="_xlnm.Print_Area" localSheetId="11">Summary!$A$1:$I$86</definedName>
    <definedName name="_xlnm.Print_Titles" localSheetId="7">Current!$1:$1</definedName>
    <definedName name="_xlnm.Print_Titles" localSheetId="9">Ledger!$1:$1</definedName>
    <definedName name="_xlnm.Print_Titles" localSheetId="10">'Non SAE'!$14:$15</definedName>
    <definedName name="_xlnm.Print_Titles" localSheetId="8">'Non-Current'!$1:$1</definedName>
    <definedName name="_xlnm.Print_Titles" localSheetId="19">'Standards ABM'!$1:$1</definedName>
    <definedName name="_xlnm.Print_Titles" localSheetId="17">'Standards An Sci'!$1:$2</definedName>
    <definedName name="_xlnm.Print_Titles" localSheetId="18">'Standards Pl Sci'!$1:$2</definedName>
    <definedName name="x">[1]ATTAINMENT!#REF!</definedName>
    <definedName name="y">[2]ATTAINMENT!#REF!</definedName>
  </definedNames>
  <calcPr calcId="125725"/>
</workbook>
</file>

<file path=xl/calcChain.xml><?xml version="1.0" encoding="utf-8"?>
<calcChain xmlns="http://schemas.openxmlformats.org/spreadsheetml/2006/main">
  <c r="C1" i="2"/>
  <c r="C7" i="20"/>
  <c r="C37"/>
  <c r="J1" i="11"/>
  <c r="J40" s="1"/>
  <c r="J5"/>
  <c r="K5"/>
  <c r="J6"/>
  <c r="K6"/>
  <c r="J7"/>
  <c r="K7"/>
  <c r="J8"/>
  <c r="K8"/>
  <c r="F41"/>
  <c r="J44"/>
  <c r="K44"/>
  <c r="J45"/>
  <c r="K45"/>
  <c r="J46"/>
  <c r="K46"/>
  <c r="J48"/>
  <c r="K48"/>
  <c r="J50"/>
  <c r="K50"/>
  <c r="J51"/>
  <c r="K51"/>
  <c r="J53"/>
  <c r="K53"/>
  <c r="J55"/>
  <c r="K55"/>
  <c r="J57"/>
  <c r="K57"/>
  <c r="J59"/>
  <c r="K59"/>
  <c r="J61"/>
  <c r="K61"/>
  <c r="J63"/>
  <c r="K63"/>
  <c r="J64"/>
  <c r="K64"/>
  <c r="J65"/>
  <c r="K65"/>
  <c r="J66"/>
  <c r="K66"/>
  <c r="M79"/>
  <c r="N79"/>
  <c r="J84"/>
  <c r="K87"/>
  <c r="C1" i="21"/>
  <c r="D11"/>
  <c r="D35" s="1"/>
  <c r="D22"/>
  <c r="D34"/>
  <c r="C1" i="3"/>
  <c r="G2"/>
  <c r="H2"/>
  <c r="I2"/>
  <c r="J2"/>
  <c r="K2"/>
  <c r="C3"/>
  <c r="D3"/>
  <c r="G3"/>
  <c r="H3"/>
  <c r="I3"/>
  <c r="J3"/>
  <c r="K3"/>
  <c r="C16"/>
  <c r="J10" i="11" s="1"/>
  <c r="D16" i="3"/>
  <c r="K10" i="11" s="1"/>
  <c r="G19" i="3"/>
  <c r="H19"/>
  <c r="I19"/>
  <c r="J19"/>
  <c r="K19"/>
  <c r="C20"/>
  <c r="D20"/>
  <c r="G20"/>
  <c r="H20"/>
  <c r="I20"/>
  <c r="J20"/>
  <c r="K20"/>
  <c r="C33"/>
  <c r="J11" i="11" s="1"/>
  <c r="D33" i="3"/>
  <c r="K11" i="11" s="1"/>
  <c r="G35" i="3"/>
  <c r="H35"/>
  <c r="I35"/>
  <c r="J35"/>
  <c r="K35"/>
  <c r="C36"/>
  <c r="D36"/>
  <c r="G36"/>
  <c r="H36"/>
  <c r="I36"/>
  <c r="J36"/>
  <c r="K36"/>
  <c r="C49"/>
  <c r="J13" i="11" s="1"/>
  <c r="D49" i="3"/>
  <c r="K13" i="11" s="1"/>
  <c r="G53" i="3"/>
  <c r="H53"/>
  <c r="I53"/>
  <c r="J53"/>
  <c r="K53"/>
  <c r="C54"/>
  <c r="D54"/>
  <c r="G54"/>
  <c r="H54"/>
  <c r="I54"/>
  <c r="J54"/>
  <c r="K54"/>
  <c r="C67"/>
  <c r="J15" i="11" s="1"/>
  <c r="D67" i="3"/>
  <c r="K15" i="11" s="1"/>
  <c r="G70" i="3"/>
  <c r="H70"/>
  <c r="I70"/>
  <c r="J70"/>
  <c r="K70"/>
  <c r="G71"/>
  <c r="H71"/>
  <c r="I71"/>
  <c r="J71"/>
  <c r="K71"/>
  <c r="D1" i="27"/>
  <c r="G27"/>
  <c r="C1" i="16"/>
  <c r="B4"/>
  <c r="F4"/>
  <c r="G4"/>
  <c r="H4"/>
  <c r="I4"/>
  <c r="J4"/>
  <c r="K4"/>
  <c r="L4"/>
  <c r="M4"/>
  <c r="N4"/>
  <c r="O4"/>
  <c r="P4"/>
  <c r="E4" s="1"/>
  <c r="Q4"/>
  <c r="R4"/>
  <c r="S4"/>
  <c r="T4"/>
  <c r="U4"/>
  <c r="V4"/>
  <c r="W4"/>
  <c r="B5"/>
  <c r="F5"/>
  <c r="G5"/>
  <c r="H5"/>
  <c r="I5"/>
  <c r="J5"/>
  <c r="K5"/>
  <c r="L5"/>
  <c r="M5"/>
  <c r="N5"/>
  <c r="O5"/>
  <c r="P5"/>
  <c r="E5" s="1"/>
  <c r="Q5"/>
  <c r="R5"/>
  <c r="S5"/>
  <c r="T5"/>
  <c r="U5"/>
  <c r="V5"/>
  <c r="W5"/>
  <c r="B6"/>
  <c r="F6"/>
  <c r="G6"/>
  <c r="H6"/>
  <c r="I6"/>
  <c r="J6"/>
  <c r="K6"/>
  <c r="L6"/>
  <c r="M6"/>
  <c r="N6"/>
  <c r="O6"/>
  <c r="P6"/>
  <c r="E6" s="1"/>
  <c r="Q6"/>
  <c r="R6"/>
  <c r="S6"/>
  <c r="T6"/>
  <c r="U6"/>
  <c r="V6"/>
  <c r="W6"/>
  <c r="B7"/>
  <c r="F7"/>
  <c r="G7"/>
  <c r="H7"/>
  <c r="I7"/>
  <c r="J7"/>
  <c r="K7"/>
  <c r="L7"/>
  <c r="M7"/>
  <c r="N7"/>
  <c r="O7"/>
  <c r="P7"/>
  <c r="E7" s="1"/>
  <c r="Q7"/>
  <c r="R7"/>
  <c r="S7"/>
  <c r="T7"/>
  <c r="U7"/>
  <c r="V7"/>
  <c r="W7"/>
  <c r="B8"/>
  <c r="F8"/>
  <c r="G8"/>
  <c r="H8"/>
  <c r="I8"/>
  <c r="J8"/>
  <c r="K8"/>
  <c r="L8"/>
  <c r="M8"/>
  <c r="N8"/>
  <c r="O8"/>
  <c r="P8"/>
  <c r="E8" s="1"/>
  <c r="Q8"/>
  <c r="R8"/>
  <c r="S8"/>
  <c r="T8"/>
  <c r="U8"/>
  <c r="V8"/>
  <c r="W8"/>
  <c r="I10"/>
  <c r="J10"/>
  <c r="J52" s="1"/>
  <c r="Q10"/>
  <c r="R10" s="1"/>
  <c r="H11"/>
  <c r="I11"/>
  <c r="P11"/>
  <c r="W11"/>
  <c r="H12"/>
  <c r="I12"/>
  <c r="P12"/>
  <c r="W12"/>
  <c r="H13"/>
  <c r="I13"/>
  <c r="P13"/>
  <c r="W13"/>
  <c r="H14"/>
  <c r="I14"/>
  <c r="P14"/>
  <c r="W14"/>
  <c r="H15"/>
  <c r="I15"/>
  <c r="P15"/>
  <c r="W15"/>
  <c r="H16"/>
  <c r="I16"/>
  <c r="P16"/>
  <c r="W16"/>
  <c r="H17"/>
  <c r="I17"/>
  <c r="P17"/>
  <c r="W17"/>
  <c r="H18"/>
  <c r="I18"/>
  <c r="P18"/>
  <c r="W18"/>
  <c r="H19"/>
  <c r="I19"/>
  <c r="P19"/>
  <c r="W19"/>
  <c r="H20"/>
  <c r="I20"/>
  <c r="P20"/>
  <c r="W20"/>
  <c r="H21"/>
  <c r="I21"/>
  <c r="P21"/>
  <c r="W21"/>
  <c r="H22"/>
  <c r="I22"/>
  <c r="P22"/>
  <c r="W22"/>
  <c r="H23"/>
  <c r="I23"/>
  <c r="P23"/>
  <c r="W23"/>
  <c r="H24"/>
  <c r="I24"/>
  <c r="P24"/>
  <c r="W24"/>
  <c r="H25"/>
  <c r="I25"/>
  <c r="P25"/>
  <c r="W25"/>
  <c r="H26"/>
  <c r="I26"/>
  <c r="P26"/>
  <c r="W26"/>
  <c r="H27"/>
  <c r="I27"/>
  <c r="P27"/>
  <c r="W27"/>
  <c r="H28"/>
  <c r="I28"/>
  <c r="P28"/>
  <c r="W28"/>
  <c r="H29"/>
  <c r="I29"/>
  <c r="P29"/>
  <c r="W29"/>
  <c r="H30"/>
  <c r="I30"/>
  <c r="P30"/>
  <c r="W30"/>
  <c r="H31"/>
  <c r="I31"/>
  <c r="P31"/>
  <c r="W31"/>
  <c r="H32"/>
  <c r="I32"/>
  <c r="P32"/>
  <c r="W32"/>
  <c r="H33"/>
  <c r="I33"/>
  <c r="P33"/>
  <c r="W33"/>
  <c r="H34"/>
  <c r="I34"/>
  <c r="P34"/>
  <c r="W34"/>
  <c r="H35"/>
  <c r="I35"/>
  <c r="P35"/>
  <c r="W35"/>
  <c r="H36"/>
  <c r="I36"/>
  <c r="P36"/>
  <c r="W36"/>
  <c r="H37"/>
  <c r="I37"/>
  <c r="P37"/>
  <c r="W37"/>
  <c r="H38"/>
  <c r="I38"/>
  <c r="P38"/>
  <c r="W38"/>
  <c r="H39"/>
  <c r="I39"/>
  <c r="P39"/>
  <c r="W39"/>
  <c r="H40"/>
  <c r="I40"/>
  <c r="P40"/>
  <c r="W40"/>
  <c r="H41"/>
  <c r="I41"/>
  <c r="P41"/>
  <c r="W41"/>
  <c r="H42"/>
  <c r="I42"/>
  <c r="P42"/>
  <c r="W42"/>
  <c r="H43"/>
  <c r="I43"/>
  <c r="P43"/>
  <c r="W43"/>
  <c r="H44"/>
  <c r="I44"/>
  <c r="P44"/>
  <c r="W44"/>
  <c r="H45"/>
  <c r="I45"/>
  <c r="P45"/>
  <c r="W45"/>
  <c r="H46"/>
  <c r="I46"/>
  <c r="P46"/>
  <c r="W46"/>
  <c r="H47"/>
  <c r="I47"/>
  <c r="P47"/>
  <c r="W47"/>
  <c r="H48"/>
  <c r="I48"/>
  <c r="P48"/>
  <c r="Q48"/>
  <c r="W48"/>
  <c r="H49"/>
  <c r="I49"/>
  <c r="P49"/>
  <c r="Q49"/>
  <c r="W49"/>
  <c r="H50"/>
  <c r="I50"/>
  <c r="P50"/>
  <c r="W50"/>
  <c r="H51"/>
  <c r="I51"/>
  <c r="P51"/>
  <c r="W51"/>
  <c r="H52"/>
  <c r="I52"/>
  <c r="P52"/>
  <c r="Q52"/>
  <c r="W52"/>
  <c r="H53"/>
  <c r="I53"/>
  <c r="P53"/>
  <c r="W53"/>
  <c r="H54"/>
  <c r="I54"/>
  <c r="P54"/>
  <c r="Q54"/>
  <c r="W54"/>
  <c r="H55"/>
  <c r="I55"/>
  <c r="P55"/>
  <c r="W55"/>
  <c r="H56"/>
  <c r="I56"/>
  <c r="P56"/>
  <c r="Q56"/>
  <c r="W56"/>
  <c r="H57"/>
  <c r="I57"/>
  <c r="P57"/>
  <c r="W57"/>
  <c r="H58"/>
  <c r="I58"/>
  <c r="P58"/>
  <c r="Q58"/>
  <c r="W58"/>
  <c r="H59"/>
  <c r="I59"/>
  <c r="P59"/>
  <c r="W59"/>
  <c r="H60"/>
  <c r="I60"/>
  <c r="P60"/>
  <c r="Q60"/>
  <c r="W60"/>
  <c r="H61"/>
  <c r="I61"/>
  <c r="P61"/>
  <c r="W61"/>
  <c r="H62"/>
  <c r="I62"/>
  <c r="P62"/>
  <c r="Q62"/>
  <c r="W62"/>
  <c r="H63"/>
  <c r="I63"/>
  <c r="P63"/>
  <c r="W63"/>
  <c r="H64"/>
  <c r="I64"/>
  <c r="P64"/>
  <c r="Q64"/>
  <c r="W64"/>
  <c r="H65"/>
  <c r="I65"/>
  <c r="P65"/>
  <c r="W65"/>
  <c r="H66"/>
  <c r="I66"/>
  <c r="P66"/>
  <c r="Q66"/>
  <c r="W66"/>
  <c r="H67"/>
  <c r="I67"/>
  <c r="P67"/>
  <c r="W67"/>
  <c r="H68"/>
  <c r="I68"/>
  <c r="P68"/>
  <c r="Q68"/>
  <c r="W68"/>
  <c r="H69"/>
  <c r="I69"/>
  <c r="P69"/>
  <c r="W69"/>
  <c r="H70"/>
  <c r="I70"/>
  <c r="P70"/>
  <c r="Q70"/>
  <c r="W70"/>
  <c r="H71"/>
  <c r="I71"/>
  <c r="P71"/>
  <c r="W71"/>
  <c r="H72"/>
  <c r="I72"/>
  <c r="P72"/>
  <c r="Q72"/>
  <c r="W72"/>
  <c r="H73"/>
  <c r="I73"/>
  <c r="P73"/>
  <c r="W73"/>
  <c r="H74"/>
  <c r="I74"/>
  <c r="P74"/>
  <c r="Q74"/>
  <c r="W74"/>
  <c r="H75"/>
  <c r="I75"/>
  <c r="P75"/>
  <c r="W75"/>
  <c r="H76"/>
  <c r="I76"/>
  <c r="P76"/>
  <c r="Q76"/>
  <c r="W76"/>
  <c r="H77"/>
  <c r="I77"/>
  <c r="P77"/>
  <c r="W77"/>
  <c r="H78"/>
  <c r="I78"/>
  <c r="P78"/>
  <c r="Q78"/>
  <c r="W78"/>
  <c r="H79"/>
  <c r="I79"/>
  <c r="P79"/>
  <c r="W79"/>
  <c r="H80"/>
  <c r="I80"/>
  <c r="P80"/>
  <c r="Q80"/>
  <c r="W80"/>
  <c r="H81"/>
  <c r="I81"/>
  <c r="P81"/>
  <c r="W81"/>
  <c r="H82"/>
  <c r="I82"/>
  <c r="P82"/>
  <c r="Q82"/>
  <c r="W82"/>
  <c r="H83"/>
  <c r="I83"/>
  <c r="P83"/>
  <c r="Q83"/>
  <c r="W83"/>
  <c r="H84"/>
  <c r="I84"/>
  <c r="P84"/>
  <c r="Q84"/>
  <c r="W84"/>
  <c r="H85"/>
  <c r="I85"/>
  <c r="P85"/>
  <c r="Q85"/>
  <c r="W85"/>
  <c r="H86"/>
  <c r="I86"/>
  <c r="P86"/>
  <c r="Q86"/>
  <c r="W86"/>
  <c r="H87"/>
  <c r="I87"/>
  <c r="P87"/>
  <c r="Q87"/>
  <c r="W87"/>
  <c r="H88"/>
  <c r="I88"/>
  <c r="P88"/>
  <c r="Q88"/>
  <c r="W88"/>
  <c r="H89"/>
  <c r="I89"/>
  <c r="P89"/>
  <c r="Q89"/>
  <c r="W89"/>
  <c r="H90"/>
  <c r="I90"/>
  <c r="P90"/>
  <c r="Q90"/>
  <c r="W90"/>
  <c r="H91"/>
  <c r="I91"/>
  <c r="P91"/>
  <c r="Q91"/>
  <c r="W91"/>
  <c r="H92"/>
  <c r="I92"/>
  <c r="P92"/>
  <c r="Q92"/>
  <c r="W92"/>
  <c r="H93"/>
  <c r="I93"/>
  <c r="P93"/>
  <c r="Q93"/>
  <c r="W93"/>
  <c r="H94"/>
  <c r="I94"/>
  <c r="P94"/>
  <c r="Q94"/>
  <c r="W94"/>
  <c r="H95"/>
  <c r="I95"/>
  <c r="P95"/>
  <c r="Q95"/>
  <c r="W95"/>
  <c r="H96"/>
  <c r="I96"/>
  <c r="P96"/>
  <c r="Q96"/>
  <c r="W96"/>
  <c r="H97"/>
  <c r="I97"/>
  <c r="P97"/>
  <c r="Q97"/>
  <c r="W97"/>
  <c r="H98"/>
  <c r="I98"/>
  <c r="P98"/>
  <c r="Q98"/>
  <c r="W98"/>
  <c r="H99"/>
  <c r="I99"/>
  <c r="P99"/>
  <c r="Q99"/>
  <c r="W99"/>
  <c r="H100"/>
  <c r="I100"/>
  <c r="P100"/>
  <c r="Q100"/>
  <c r="W100"/>
  <c r="H101"/>
  <c r="I101"/>
  <c r="P101"/>
  <c r="Q101"/>
  <c r="W101"/>
  <c r="H102"/>
  <c r="I102"/>
  <c r="P102"/>
  <c r="Q102"/>
  <c r="W102"/>
  <c r="H103"/>
  <c r="I103"/>
  <c r="P103"/>
  <c r="Q103"/>
  <c r="W103"/>
  <c r="H104"/>
  <c r="I104"/>
  <c r="P104"/>
  <c r="Q104"/>
  <c r="W104"/>
  <c r="H105"/>
  <c r="I105"/>
  <c r="P105"/>
  <c r="Q105"/>
  <c r="W105"/>
  <c r="H106"/>
  <c r="I106"/>
  <c r="P106"/>
  <c r="Q106"/>
  <c r="W106"/>
  <c r="H107"/>
  <c r="I107"/>
  <c r="P107"/>
  <c r="Q107"/>
  <c r="W107"/>
  <c r="H108"/>
  <c r="I108"/>
  <c r="P108"/>
  <c r="Q108"/>
  <c r="W108"/>
  <c r="H109"/>
  <c r="I109"/>
  <c r="P109"/>
  <c r="Q109"/>
  <c r="W109"/>
  <c r="H110"/>
  <c r="I110"/>
  <c r="P110"/>
  <c r="Q110"/>
  <c r="W110"/>
  <c r="H111"/>
  <c r="I111"/>
  <c r="P111"/>
  <c r="Q111"/>
  <c r="W111"/>
  <c r="H112"/>
  <c r="I112"/>
  <c r="P112"/>
  <c r="Q112"/>
  <c r="W112"/>
  <c r="H113"/>
  <c r="I113"/>
  <c r="P113"/>
  <c r="Q113"/>
  <c r="W113"/>
  <c r="H114"/>
  <c r="I114"/>
  <c r="P114"/>
  <c r="Q114"/>
  <c r="W114"/>
  <c r="H115"/>
  <c r="I115"/>
  <c r="P115"/>
  <c r="Q115"/>
  <c r="W115"/>
  <c r="H116"/>
  <c r="I116"/>
  <c r="P116"/>
  <c r="Q116"/>
  <c r="W116"/>
  <c r="H117"/>
  <c r="I117"/>
  <c r="P117"/>
  <c r="Q117"/>
  <c r="W117"/>
  <c r="H118"/>
  <c r="I118"/>
  <c r="P118"/>
  <c r="Q118"/>
  <c r="W118"/>
  <c r="H119"/>
  <c r="I119"/>
  <c r="P119"/>
  <c r="Q119"/>
  <c r="W119"/>
  <c r="H120"/>
  <c r="I120"/>
  <c r="P120"/>
  <c r="Q120"/>
  <c r="W120"/>
  <c r="H121"/>
  <c r="I121"/>
  <c r="P121"/>
  <c r="Q121"/>
  <c r="W121"/>
  <c r="H122"/>
  <c r="I122"/>
  <c r="P122"/>
  <c r="Q122"/>
  <c r="W122"/>
  <c r="H123"/>
  <c r="I123"/>
  <c r="P123"/>
  <c r="Q123"/>
  <c r="W123"/>
  <c r="H124"/>
  <c r="I124"/>
  <c r="P124"/>
  <c r="Q124"/>
  <c r="W124"/>
  <c r="H125"/>
  <c r="I125"/>
  <c r="P125"/>
  <c r="Q125"/>
  <c r="W125"/>
  <c r="H126"/>
  <c r="I126"/>
  <c r="P126"/>
  <c r="Q126"/>
  <c r="W126"/>
  <c r="H127"/>
  <c r="I127"/>
  <c r="P127"/>
  <c r="Q127"/>
  <c r="W127"/>
  <c r="H128"/>
  <c r="I128"/>
  <c r="J128"/>
  <c r="P128"/>
  <c r="Q128"/>
  <c r="W128"/>
  <c r="H129"/>
  <c r="I129"/>
  <c r="J129"/>
  <c r="P129"/>
  <c r="Q129"/>
  <c r="W129"/>
  <c r="H130"/>
  <c r="I130"/>
  <c r="J130"/>
  <c r="P130"/>
  <c r="Q130"/>
  <c r="W130"/>
  <c r="H131"/>
  <c r="I131"/>
  <c r="J131"/>
  <c r="P131"/>
  <c r="Q131"/>
  <c r="W131"/>
  <c r="H132"/>
  <c r="I132"/>
  <c r="J132"/>
  <c r="P132"/>
  <c r="Q132"/>
  <c r="W132"/>
  <c r="H133"/>
  <c r="I133"/>
  <c r="J133"/>
  <c r="P133"/>
  <c r="Q133"/>
  <c r="W133"/>
  <c r="H134"/>
  <c r="I134"/>
  <c r="J134"/>
  <c r="P134"/>
  <c r="Q134"/>
  <c r="W134"/>
  <c r="H135"/>
  <c r="I135"/>
  <c r="J135"/>
  <c r="P135"/>
  <c r="Q135"/>
  <c r="W135"/>
  <c r="H136"/>
  <c r="I136"/>
  <c r="J136"/>
  <c r="P136"/>
  <c r="Q136"/>
  <c r="W136"/>
  <c r="H137"/>
  <c r="I137"/>
  <c r="J137"/>
  <c r="P137"/>
  <c r="Q137"/>
  <c r="W137"/>
  <c r="H138"/>
  <c r="I138"/>
  <c r="J138"/>
  <c r="P138"/>
  <c r="Q138"/>
  <c r="W138"/>
  <c r="H139"/>
  <c r="I139"/>
  <c r="J139"/>
  <c r="P139"/>
  <c r="Q139"/>
  <c r="W139"/>
  <c r="H140"/>
  <c r="I140"/>
  <c r="J140"/>
  <c r="P140"/>
  <c r="Q140"/>
  <c r="W140"/>
  <c r="H141"/>
  <c r="I141"/>
  <c r="J141"/>
  <c r="P141"/>
  <c r="Q141"/>
  <c r="W141"/>
  <c r="H142"/>
  <c r="I142"/>
  <c r="J142"/>
  <c r="P142"/>
  <c r="Q142"/>
  <c r="W142"/>
  <c r="H143"/>
  <c r="I143"/>
  <c r="J143"/>
  <c r="P143"/>
  <c r="Q143"/>
  <c r="W143"/>
  <c r="H144"/>
  <c r="I144"/>
  <c r="J144"/>
  <c r="P144"/>
  <c r="Q144"/>
  <c r="W144"/>
  <c r="H145"/>
  <c r="I145"/>
  <c r="J145"/>
  <c r="P145"/>
  <c r="Q145"/>
  <c r="W145"/>
  <c r="H146"/>
  <c r="I146"/>
  <c r="J146"/>
  <c r="P146"/>
  <c r="Q146"/>
  <c r="W146"/>
  <c r="H147"/>
  <c r="I147"/>
  <c r="J147"/>
  <c r="P147"/>
  <c r="Q147"/>
  <c r="W147"/>
  <c r="H148"/>
  <c r="I148"/>
  <c r="J148"/>
  <c r="P148"/>
  <c r="Q148"/>
  <c r="W148"/>
  <c r="H149"/>
  <c r="I149"/>
  <c r="J149"/>
  <c r="P149"/>
  <c r="Q149"/>
  <c r="W149"/>
  <c r="H150"/>
  <c r="I150"/>
  <c r="J150"/>
  <c r="P150"/>
  <c r="Q150"/>
  <c r="W150"/>
  <c r="H151"/>
  <c r="I151"/>
  <c r="J151"/>
  <c r="P151"/>
  <c r="Q151"/>
  <c r="W151"/>
  <c r="H152"/>
  <c r="I152"/>
  <c r="J152"/>
  <c r="P152"/>
  <c r="Q152"/>
  <c r="W152"/>
  <c r="H153"/>
  <c r="I153"/>
  <c r="J153"/>
  <c r="P153"/>
  <c r="Q153"/>
  <c r="W153"/>
  <c r="H154"/>
  <c r="I154"/>
  <c r="J154"/>
  <c r="P154"/>
  <c r="Q154"/>
  <c r="W154"/>
  <c r="H155"/>
  <c r="I155"/>
  <c r="J155"/>
  <c r="P155"/>
  <c r="Q155"/>
  <c r="W155"/>
  <c r="H156"/>
  <c r="I156"/>
  <c r="J156"/>
  <c r="P156"/>
  <c r="Q156"/>
  <c r="W156"/>
  <c r="H157"/>
  <c r="I157"/>
  <c r="J157"/>
  <c r="P157"/>
  <c r="Q157"/>
  <c r="W157"/>
  <c r="H158"/>
  <c r="I158"/>
  <c r="J158"/>
  <c r="P158"/>
  <c r="Q158"/>
  <c r="W158"/>
  <c r="H159"/>
  <c r="I159"/>
  <c r="J159"/>
  <c r="P159"/>
  <c r="Q159"/>
  <c r="W159"/>
  <c r="H160"/>
  <c r="I160"/>
  <c r="J160"/>
  <c r="P160"/>
  <c r="Q160"/>
  <c r="W160"/>
  <c r="H161"/>
  <c r="I161"/>
  <c r="J161"/>
  <c r="P161"/>
  <c r="Q161"/>
  <c r="W161"/>
  <c r="H162"/>
  <c r="I162"/>
  <c r="J162"/>
  <c r="P162"/>
  <c r="Q162"/>
  <c r="W162"/>
  <c r="H163"/>
  <c r="I163"/>
  <c r="J163"/>
  <c r="P163"/>
  <c r="Q163"/>
  <c r="W163"/>
  <c r="H164"/>
  <c r="I164"/>
  <c r="J164"/>
  <c r="P164"/>
  <c r="Q164"/>
  <c r="W164"/>
  <c r="H165"/>
  <c r="I165"/>
  <c r="J165"/>
  <c r="P165"/>
  <c r="Q165"/>
  <c r="W165"/>
  <c r="H166"/>
  <c r="I166"/>
  <c r="J166"/>
  <c r="P166"/>
  <c r="Q166"/>
  <c r="W166"/>
  <c r="H167"/>
  <c r="I167"/>
  <c r="J167"/>
  <c r="P167"/>
  <c r="Q167"/>
  <c r="W167"/>
  <c r="H168"/>
  <c r="I168"/>
  <c r="J168"/>
  <c r="P168"/>
  <c r="Q168"/>
  <c r="W168"/>
  <c r="H169"/>
  <c r="I169"/>
  <c r="J169"/>
  <c r="P169"/>
  <c r="Q169"/>
  <c r="W169"/>
  <c r="H170"/>
  <c r="I170"/>
  <c r="J170"/>
  <c r="P170"/>
  <c r="Q170"/>
  <c r="W170"/>
  <c r="H171"/>
  <c r="I171"/>
  <c r="J171"/>
  <c r="P171"/>
  <c r="Q171"/>
  <c r="W171"/>
  <c r="H172"/>
  <c r="I172"/>
  <c r="J172"/>
  <c r="P172"/>
  <c r="Q172"/>
  <c r="W172"/>
  <c r="H173"/>
  <c r="I173"/>
  <c r="J173"/>
  <c r="P173"/>
  <c r="Q173"/>
  <c r="W173"/>
  <c r="H174"/>
  <c r="I174"/>
  <c r="J174"/>
  <c r="P174"/>
  <c r="Q174"/>
  <c r="W174"/>
  <c r="H175"/>
  <c r="I175"/>
  <c r="J175"/>
  <c r="P175"/>
  <c r="Q175"/>
  <c r="W175"/>
  <c r="H176"/>
  <c r="I176"/>
  <c r="J176"/>
  <c r="P176"/>
  <c r="Q176"/>
  <c r="W176"/>
  <c r="H177"/>
  <c r="I177"/>
  <c r="J177"/>
  <c r="P177"/>
  <c r="Q177"/>
  <c r="W177"/>
  <c r="H178"/>
  <c r="I178"/>
  <c r="J178"/>
  <c r="P178"/>
  <c r="Q178"/>
  <c r="W178"/>
  <c r="H179"/>
  <c r="I179"/>
  <c r="J179"/>
  <c r="P179"/>
  <c r="Q179"/>
  <c r="W179"/>
  <c r="H180"/>
  <c r="I180"/>
  <c r="J180"/>
  <c r="P180"/>
  <c r="Q180"/>
  <c r="R180"/>
  <c r="W180"/>
  <c r="H181"/>
  <c r="I181"/>
  <c r="J181"/>
  <c r="P181"/>
  <c r="Q181"/>
  <c r="R181"/>
  <c r="W181"/>
  <c r="H182"/>
  <c r="I182"/>
  <c r="J182"/>
  <c r="P182"/>
  <c r="Q182"/>
  <c r="R182"/>
  <c r="W182"/>
  <c r="H183"/>
  <c r="I183"/>
  <c r="J183"/>
  <c r="P183"/>
  <c r="Q183"/>
  <c r="R183"/>
  <c r="W183"/>
  <c r="H184"/>
  <c r="I184"/>
  <c r="J184"/>
  <c r="P184"/>
  <c r="Q184"/>
  <c r="R184"/>
  <c r="W184"/>
  <c r="H185"/>
  <c r="I185"/>
  <c r="J185"/>
  <c r="P185"/>
  <c r="Q185"/>
  <c r="R185"/>
  <c r="W185"/>
  <c r="H186"/>
  <c r="I186"/>
  <c r="J186"/>
  <c r="P186"/>
  <c r="Q186"/>
  <c r="R186"/>
  <c r="W186"/>
  <c r="H187"/>
  <c r="I187"/>
  <c r="J187"/>
  <c r="P187"/>
  <c r="Q187"/>
  <c r="R187"/>
  <c r="W187"/>
  <c r="H188"/>
  <c r="I188"/>
  <c r="J188"/>
  <c r="P188"/>
  <c r="Q188"/>
  <c r="R188"/>
  <c r="W188"/>
  <c r="H189"/>
  <c r="I189"/>
  <c r="J189"/>
  <c r="P189"/>
  <c r="Q189"/>
  <c r="R189"/>
  <c r="W189"/>
  <c r="H190"/>
  <c r="I190"/>
  <c r="J190"/>
  <c r="P190"/>
  <c r="Q190"/>
  <c r="R190"/>
  <c r="W190"/>
  <c r="H191"/>
  <c r="I191"/>
  <c r="J191"/>
  <c r="P191"/>
  <c r="Q191"/>
  <c r="R191"/>
  <c r="W191"/>
  <c r="H192"/>
  <c r="I192"/>
  <c r="J192"/>
  <c r="P192"/>
  <c r="Q192"/>
  <c r="R192"/>
  <c r="W192"/>
  <c r="H193"/>
  <c r="I193"/>
  <c r="J193"/>
  <c r="P193"/>
  <c r="Q193"/>
  <c r="R193"/>
  <c r="W193"/>
  <c r="H194"/>
  <c r="I194"/>
  <c r="J194"/>
  <c r="P194"/>
  <c r="Q194"/>
  <c r="R194"/>
  <c r="W194"/>
  <c r="H195"/>
  <c r="I195"/>
  <c r="J195"/>
  <c r="P195"/>
  <c r="Q195"/>
  <c r="R195"/>
  <c r="W195"/>
  <c r="H196"/>
  <c r="I196"/>
  <c r="J196"/>
  <c r="P196"/>
  <c r="Q196"/>
  <c r="R196"/>
  <c r="W196"/>
  <c r="H197"/>
  <c r="I197"/>
  <c r="J197"/>
  <c r="P197"/>
  <c r="Q197"/>
  <c r="R197"/>
  <c r="W197"/>
  <c r="H198"/>
  <c r="I198"/>
  <c r="J198"/>
  <c r="P198"/>
  <c r="Q198"/>
  <c r="R198"/>
  <c r="W198"/>
  <c r="H199"/>
  <c r="I199"/>
  <c r="J199"/>
  <c r="P199"/>
  <c r="Q199"/>
  <c r="R199"/>
  <c r="W199"/>
  <c r="H200"/>
  <c r="I200"/>
  <c r="J200"/>
  <c r="P200"/>
  <c r="Q200"/>
  <c r="R200"/>
  <c r="W200"/>
  <c r="H201"/>
  <c r="I201"/>
  <c r="J201"/>
  <c r="P201"/>
  <c r="Q201"/>
  <c r="R201"/>
  <c r="W201"/>
  <c r="H202"/>
  <c r="I202"/>
  <c r="J202"/>
  <c r="P202"/>
  <c r="Q202"/>
  <c r="R202"/>
  <c r="W202"/>
  <c r="H203"/>
  <c r="I203"/>
  <c r="J203"/>
  <c r="P203"/>
  <c r="Q203"/>
  <c r="R203"/>
  <c r="W203"/>
  <c r="H204"/>
  <c r="I204"/>
  <c r="J204"/>
  <c r="P204"/>
  <c r="Q204"/>
  <c r="R204"/>
  <c r="W204"/>
  <c r="H205"/>
  <c r="I205"/>
  <c r="J205"/>
  <c r="P205"/>
  <c r="Q205"/>
  <c r="R205"/>
  <c r="W205"/>
  <c r="H206"/>
  <c r="I206"/>
  <c r="J206"/>
  <c r="P206"/>
  <c r="Q206"/>
  <c r="R206"/>
  <c r="W206"/>
  <c r="H207"/>
  <c r="I207"/>
  <c r="J207"/>
  <c r="P207"/>
  <c r="Q207"/>
  <c r="R207"/>
  <c r="W207"/>
  <c r="H208"/>
  <c r="I208"/>
  <c r="J208"/>
  <c r="P208"/>
  <c r="Q208"/>
  <c r="R208"/>
  <c r="W208"/>
  <c r="H209"/>
  <c r="I209"/>
  <c r="J209"/>
  <c r="P209"/>
  <c r="Q209"/>
  <c r="R209"/>
  <c r="W209"/>
  <c r="H210"/>
  <c r="I210"/>
  <c r="J210"/>
  <c r="P210"/>
  <c r="Q210"/>
  <c r="R210"/>
  <c r="W210"/>
  <c r="H211"/>
  <c r="I211"/>
  <c r="J211"/>
  <c r="P211"/>
  <c r="Q211"/>
  <c r="R211"/>
  <c r="W211"/>
  <c r="H212"/>
  <c r="I212"/>
  <c r="J212"/>
  <c r="P212"/>
  <c r="Q212"/>
  <c r="R212"/>
  <c r="W212"/>
  <c r="H213"/>
  <c r="I213"/>
  <c r="J213"/>
  <c r="P213"/>
  <c r="Q213"/>
  <c r="R213"/>
  <c r="W213"/>
  <c r="H214"/>
  <c r="I214"/>
  <c r="J214"/>
  <c r="P214"/>
  <c r="Q214"/>
  <c r="R214"/>
  <c r="W214"/>
  <c r="H215"/>
  <c r="I215"/>
  <c r="J215"/>
  <c r="P215"/>
  <c r="Q215"/>
  <c r="R215"/>
  <c r="W215"/>
  <c r="H216"/>
  <c r="I216"/>
  <c r="J216"/>
  <c r="P216"/>
  <c r="Q216"/>
  <c r="R216"/>
  <c r="W216"/>
  <c r="H217"/>
  <c r="I217"/>
  <c r="J217"/>
  <c r="P217"/>
  <c r="Q217"/>
  <c r="R217"/>
  <c r="W217"/>
  <c r="H218"/>
  <c r="I218"/>
  <c r="J218"/>
  <c r="P218"/>
  <c r="Q218"/>
  <c r="R218"/>
  <c r="W218"/>
  <c r="H219"/>
  <c r="I219"/>
  <c r="J219"/>
  <c r="P219"/>
  <c r="Q219"/>
  <c r="R219"/>
  <c r="W219"/>
  <c r="H220"/>
  <c r="I220"/>
  <c r="J220"/>
  <c r="P220"/>
  <c r="Q220"/>
  <c r="R220"/>
  <c r="W220"/>
  <c r="H221"/>
  <c r="I221"/>
  <c r="J221"/>
  <c r="P221"/>
  <c r="Q221"/>
  <c r="R221"/>
  <c r="W221"/>
  <c r="H222"/>
  <c r="I222"/>
  <c r="J222"/>
  <c r="P222"/>
  <c r="Q222"/>
  <c r="R222"/>
  <c r="W222"/>
  <c r="H223"/>
  <c r="I223"/>
  <c r="J223"/>
  <c r="P223"/>
  <c r="Q223"/>
  <c r="R223"/>
  <c r="W223"/>
  <c r="H224"/>
  <c r="I224"/>
  <c r="J224"/>
  <c r="P224"/>
  <c r="Q224"/>
  <c r="R224"/>
  <c r="W224"/>
  <c r="H225"/>
  <c r="I225"/>
  <c r="J225"/>
  <c r="P225"/>
  <c r="Q225"/>
  <c r="R225"/>
  <c r="W225"/>
  <c r="H226"/>
  <c r="I226"/>
  <c r="J226"/>
  <c r="P226"/>
  <c r="Q226"/>
  <c r="R226"/>
  <c r="W226"/>
  <c r="H227"/>
  <c r="I227"/>
  <c r="J227"/>
  <c r="P227"/>
  <c r="Q227"/>
  <c r="R227"/>
  <c r="W227"/>
  <c r="H228"/>
  <c r="I228"/>
  <c r="J228"/>
  <c r="P228"/>
  <c r="Q228"/>
  <c r="R228"/>
  <c r="W228"/>
  <c r="H229"/>
  <c r="I229"/>
  <c r="J229"/>
  <c r="P229"/>
  <c r="Q229"/>
  <c r="R229"/>
  <c r="W229"/>
  <c r="H230"/>
  <c r="I230"/>
  <c r="J230"/>
  <c r="P230"/>
  <c r="Q230"/>
  <c r="R230"/>
  <c r="W230"/>
  <c r="H231"/>
  <c r="I231"/>
  <c r="J231"/>
  <c r="P231"/>
  <c r="Q231"/>
  <c r="R231"/>
  <c r="W231"/>
  <c r="H232"/>
  <c r="I232"/>
  <c r="J232"/>
  <c r="P232"/>
  <c r="Q232"/>
  <c r="R232"/>
  <c r="W232"/>
  <c r="H233"/>
  <c r="I233"/>
  <c r="J233"/>
  <c r="P233"/>
  <c r="Q233"/>
  <c r="R233"/>
  <c r="W233"/>
  <c r="H234"/>
  <c r="I234"/>
  <c r="J234"/>
  <c r="P234"/>
  <c r="Q234"/>
  <c r="R234"/>
  <c r="W234"/>
  <c r="H235"/>
  <c r="I235"/>
  <c r="J235"/>
  <c r="P235"/>
  <c r="Q235"/>
  <c r="R235"/>
  <c r="W235"/>
  <c r="H236"/>
  <c r="I236"/>
  <c r="J236"/>
  <c r="P236"/>
  <c r="Q236"/>
  <c r="R236"/>
  <c r="W236"/>
  <c r="H237"/>
  <c r="I237"/>
  <c r="J237"/>
  <c r="P237"/>
  <c r="Q237"/>
  <c r="R237"/>
  <c r="W237"/>
  <c r="H238"/>
  <c r="I238"/>
  <c r="J238"/>
  <c r="P238"/>
  <c r="Q238"/>
  <c r="R238"/>
  <c r="W238"/>
  <c r="H239"/>
  <c r="I239"/>
  <c r="J239"/>
  <c r="P239"/>
  <c r="Q239"/>
  <c r="R239"/>
  <c r="W239"/>
  <c r="H240"/>
  <c r="I240"/>
  <c r="J240"/>
  <c r="P240"/>
  <c r="Q240"/>
  <c r="R240"/>
  <c r="W240"/>
  <c r="H241"/>
  <c r="I241"/>
  <c r="J241"/>
  <c r="P241"/>
  <c r="Q241"/>
  <c r="R241"/>
  <c r="W241"/>
  <c r="H242"/>
  <c r="I242"/>
  <c r="J242"/>
  <c r="P242"/>
  <c r="Q242"/>
  <c r="R242"/>
  <c r="W242"/>
  <c r="H243"/>
  <c r="I243"/>
  <c r="J243"/>
  <c r="P243"/>
  <c r="Q243"/>
  <c r="R243"/>
  <c r="W243"/>
  <c r="H244"/>
  <c r="I244"/>
  <c r="J244"/>
  <c r="P244"/>
  <c r="Q244"/>
  <c r="R244"/>
  <c r="W244"/>
  <c r="H245"/>
  <c r="I245"/>
  <c r="J245"/>
  <c r="P245"/>
  <c r="Q245"/>
  <c r="R245"/>
  <c r="W245"/>
  <c r="H246"/>
  <c r="I246"/>
  <c r="J246"/>
  <c r="P246"/>
  <c r="Q246"/>
  <c r="R246"/>
  <c r="W246"/>
  <c r="H247"/>
  <c r="I247"/>
  <c r="J247"/>
  <c r="P247"/>
  <c r="Q247"/>
  <c r="R247"/>
  <c r="W247"/>
  <c r="H248"/>
  <c r="I248"/>
  <c r="J248"/>
  <c r="P248"/>
  <c r="Q248"/>
  <c r="R248"/>
  <c r="W248"/>
  <c r="H249"/>
  <c r="I249"/>
  <c r="J249"/>
  <c r="P249"/>
  <c r="Q249"/>
  <c r="R249"/>
  <c r="W249"/>
  <c r="G1" i="15"/>
  <c r="G3"/>
  <c r="H3"/>
  <c r="G16"/>
  <c r="J19" i="11"/>
  <c r="H16" i="15"/>
  <c r="K19" i="11"/>
  <c r="G27" i="15"/>
  <c r="J30" i="11"/>
  <c r="H27" i="15"/>
  <c r="K30" i="11"/>
  <c r="D4" i="14"/>
  <c r="H4"/>
  <c r="K95" i="11" s="1"/>
  <c r="D5" i="14"/>
  <c r="H5"/>
  <c r="D6"/>
  <c r="K89" i="11" s="1"/>
  <c r="K121" s="1"/>
  <c r="H6" i="14"/>
  <c r="K97" i="11" s="1"/>
  <c r="K117" s="1"/>
  <c r="D7" i="14"/>
  <c r="H7"/>
  <c r="D8"/>
  <c r="H8"/>
  <c r="D9"/>
  <c r="H9"/>
  <c r="D10"/>
  <c r="K99" i="11" s="1"/>
  <c r="K122" s="1"/>
  <c r="H10" i="14"/>
  <c r="H13"/>
  <c r="C14"/>
  <c r="E1" i="4"/>
  <c r="I3"/>
  <c r="J3"/>
  <c r="K3"/>
  <c r="L3"/>
  <c r="M3"/>
  <c r="E4"/>
  <c r="F4"/>
  <c r="I4"/>
  <c r="J4"/>
  <c r="K4"/>
  <c r="L4"/>
  <c r="M4"/>
  <c r="E17"/>
  <c r="J23" i="11" s="1"/>
  <c r="F17" i="4"/>
  <c r="K23" i="11" s="1"/>
  <c r="I19" i="4"/>
  <c r="J19"/>
  <c r="K19"/>
  <c r="L19"/>
  <c r="M19"/>
  <c r="E20"/>
  <c r="F20"/>
  <c r="I20"/>
  <c r="J20"/>
  <c r="K20"/>
  <c r="L20"/>
  <c r="M20"/>
  <c r="C33"/>
  <c r="D33"/>
  <c r="E33"/>
  <c r="J25" i="11" s="1"/>
  <c r="F33" i="4"/>
  <c r="K25" i="11" s="1"/>
  <c r="I35" i="4"/>
  <c r="J35"/>
  <c r="K35"/>
  <c r="L35"/>
  <c r="M35"/>
  <c r="E36"/>
  <c r="F36"/>
  <c r="I36"/>
  <c r="J36"/>
  <c r="K36"/>
  <c r="L36"/>
  <c r="M36"/>
  <c r="C49"/>
  <c r="D49"/>
  <c r="E49"/>
  <c r="J26" i="11" s="1"/>
  <c r="F49" i="4"/>
  <c r="K26" i="11" s="1"/>
  <c r="I51" i="4"/>
  <c r="J51"/>
  <c r="K51"/>
  <c r="L51"/>
  <c r="M51"/>
  <c r="E52"/>
  <c r="F52"/>
  <c r="I52"/>
  <c r="J52"/>
  <c r="K52"/>
  <c r="L52"/>
  <c r="M52"/>
  <c r="C65"/>
  <c r="D65"/>
  <c r="E65"/>
  <c r="J27" i="11" s="1"/>
  <c r="F65" i="4"/>
  <c r="K27" i="11" s="1"/>
  <c r="I66" i="4"/>
  <c r="J66"/>
  <c r="K66"/>
  <c r="L66"/>
  <c r="M66"/>
  <c r="E67"/>
  <c r="F67"/>
  <c r="I67"/>
  <c r="J67"/>
  <c r="K67"/>
  <c r="L67"/>
  <c r="M67"/>
  <c r="E80"/>
  <c r="J28" i="11" s="1"/>
  <c r="F80" i="4"/>
  <c r="K28" i="11" s="1"/>
  <c r="I82" i="4"/>
  <c r="D27" i="10" s="1"/>
  <c r="J82" i="4"/>
  <c r="K82"/>
  <c r="F27" i="10" s="1"/>
  <c r="F29" s="1"/>
  <c r="L82" i="4"/>
  <c r="M82"/>
  <c r="H27" i="10" s="1"/>
  <c r="H29" s="1"/>
  <c r="I83" i="4"/>
  <c r="J83"/>
  <c r="K83"/>
  <c r="L83"/>
  <c r="M83"/>
  <c r="G1" i="19"/>
  <c r="G43"/>
  <c r="G89"/>
  <c r="E1" i="22"/>
  <c r="F1" i="18"/>
  <c r="J1" i="17"/>
  <c r="X1"/>
  <c r="J53"/>
  <c r="C1" i="23"/>
  <c r="C1" i="24"/>
  <c r="G2" i="10"/>
  <c r="H3"/>
  <c r="H41" s="1"/>
  <c r="D6"/>
  <c r="E6"/>
  <c r="E8" s="1"/>
  <c r="E13" s="1"/>
  <c r="E22" s="1"/>
  <c r="E32" s="1"/>
  <c r="F6"/>
  <c r="G6"/>
  <c r="H6"/>
  <c r="D7"/>
  <c r="I7" s="1"/>
  <c r="E7"/>
  <c r="F7"/>
  <c r="G7"/>
  <c r="H7"/>
  <c r="D8"/>
  <c r="D13" s="1"/>
  <c r="D22" s="1"/>
  <c r="G8"/>
  <c r="G13" s="1"/>
  <c r="G22" s="1"/>
  <c r="G32" s="1"/>
  <c r="D9"/>
  <c r="E9"/>
  <c r="F9"/>
  <c r="G9"/>
  <c r="H9"/>
  <c r="I9"/>
  <c r="D10"/>
  <c r="E10"/>
  <c r="F10"/>
  <c r="G10"/>
  <c r="H10"/>
  <c r="I10"/>
  <c r="D11"/>
  <c r="E11"/>
  <c r="F11"/>
  <c r="G11"/>
  <c r="H11"/>
  <c r="I11"/>
  <c r="D12"/>
  <c r="E12"/>
  <c r="F12"/>
  <c r="G12"/>
  <c r="H12"/>
  <c r="I12"/>
  <c r="D16"/>
  <c r="I16" s="1"/>
  <c r="E16"/>
  <c r="F16"/>
  <c r="G16"/>
  <c r="H16"/>
  <c r="D17"/>
  <c r="I17" s="1"/>
  <c r="E17"/>
  <c r="F17"/>
  <c r="G17"/>
  <c r="H17"/>
  <c r="D18"/>
  <c r="I18" s="1"/>
  <c r="E18"/>
  <c r="F18"/>
  <c r="G18"/>
  <c r="H18"/>
  <c r="D19"/>
  <c r="I19" s="1"/>
  <c r="E19"/>
  <c r="F19"/>
  <c r="G19"/>
  <c r="H19"/>
  <c r="D20"/>
  <c r="I20" s="1"/>
  <c r="E20"/>
  <c r="F20"/>
  <c r="G20"/>
  <c r="H20"/>
  <c r="D21"/>
  <c r="I21" s="1"/>
  <c r="E21"/>
  <c r="F21"/>
  <c r="G21"/>
  <c r="H21"/>
  <c r="D25"/>
  <c r="E25"/>
  <c r="F25"/>
  <c r="G25"/>
  <c r="H25"/>
  <c r="I25"/>
  <c r="D26"/>
  <c r="E26"/>
  <c r="F26"/>
  <c r="G26"/>
  <c r="H26"/>
  <c r="I26"/>
  <c r="E27"/>
  <c r="G27"/>
  <c r="D28"/>
  <c r="E28"/>
  <c r="F28"/>
  <c r="G28"/>
  <c r="H28"/>
  <c r="I28"/>
  <c r="E29"/>
  <c r="G29"/>
  <c r="G38"/>
  <c r="D43"/>
  <c r="G43"/>
  <c r="C48"/>
  <c r="D48"/>
  <c r="E48"/>
  <c r="F48" s="1"/>
  <c r="G48"/>
  <c r="H48"/>
  <c r="C50"/>
  <c r="D50"/>
  <c r="E50"/>
  <c r="G50"/>
  <c r="H50"/>
  <c r="I50" s="1"/>
  <c r="C52"/>
  <c r="D52"/>
  <c r="D58" s="1"/>
  <c r="E52"/>
  <c r="G52"/>
  <c r="H52"/>
  <c r="C54"/>
  <c r="D54"/>
  <c r="E54"/>
  <c r="F54" s="1"/>
  <c r="G54"/>
  <c r="H54"/>
  <c r="I54" s="1"/>
  <c r="C56"/>
  <c r="D56"/>
  <c r="E56"/>
  <c r="G56"/>
  <c r="G58" s="1"/>
  <c r="H56"/>
  <c r="I56"/>
  <c r="E59"/>
  <c r="D61"/>
  <c r="G61"/>
  <c r="D77"/>
  <c r="E77"/>
  <c r="F77"/>
  <c r="G77"/>
  <c r="D81"/>
  <c r="E81"/>
  <c r="F81"/>
  <c r="G81"/>
  <c r="D85"/>
  <c r="E85"/>
  <c r="F85"/>
  <c r="G85"/>
  <c r="F50"/>
  <c r="J33" i="11"/>
  <c r="J70" s="1"/>
  <c r="K96"/>
  <c r="K116"/>
  <c r="K33"/>
  <c r="K70" s="1"/>
  <c r="J127" i="16"/>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K16" i="11"/>
  <c r="K17"/>
  <c r="K20" s="1"/>
  <c r="K10" i="16"/>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16" i="11"/>
  <c r="J17"/>
  <c r="J20" s="1"/>
  <c r="K11" i="16"/>
  <c r="K12"/>
  <c r="K13"/>
  <c r="K14"/>
  <c r="K15"/>
  <c r="K16"/>
  <c r="K17"/>
  <c r="K18"/>
  <c r="K19"/>
  <c r="K20"/>
  <c r="K21"/>
  <c r="K22"/>
  <c r="K23"/>
  <c r="K24"/>
  <c r="K25"/>
  <c r="K26"/>
  <c r="K27"/>
  <c r="K28"/>
  <c r="K29"/>
  <c r="K30"/>
  <c r="K31"/>
  <c r="K32"/>
  <c r="K33"/>
  <c r="K34"/>
  <c r="K35"/>
  <c r="K36"/>
  <c r="K37"/>
  <c r="K38"/>
  <c r="K39"/>
  <c r="K40"/>
  <c r="K41"/>
  <c r="K42"/>
  <c r="K43"/>
  <c r="K44"/>
  <c r="K45"/>
  <c r="L10"/>
  <c r="K47"/>
  <c r="K49"/>
  <c r="K51"/>
  <c r="K52"/>
  <c r="K53"/>
  <c r="K54"/>
  <c r="K55"/>
  <c r="K56"/>
  <c r="K57"/>
  <c r="K58"/>
  <c r="K59"/>
  <c r="K60"/>
  <c r="K61"/>
  <c r="K62"/>
  <c r="K63"/>
  <c r="K64"/>
  <c r="K65"/>
  <c r="K66"/>
  <c r="K67"/>
  <c r="K68"/>
  <c r="K69"/>
  <c r="K70"/>
  <c r="K71"/>
  <c r="K72"/>
  <c r="K73"/>
  <c r="K74"/>
  <c r="K75"/>
  <c r="K76"/>
  <c r="K77"/>
  <c r="K78"/>
  <c r="K79"/>
  <c r="K46"/>
  <c r="K48"/>
  <c r="K50"/>
  <c r="K80"/>
  <c r="K82"/>
  <c r="K84"/>
  <c r="K86"/>
  <c r="K88"/>
  <c r="K90"/>
  <c r="K92"/>
  <c r="K94"/>
  <c r="K96"/>
  <c r="K98"/>
  <c r="K100"/>
  <c r="K102"/>
  <c r="K104"/>
  <c r="K106"/>
  <c r="K108"/>
  <c r="K110"/>
  <c r="K112"/>
  <c r="K114"/>
  <c r="K116"/>
  <c r="K118"/>
  <c r="K120"/>
  <c r="K122"/>
  <c r="K124"/>
  <c r="K126"/>
  <c r="K157"/>
  <c r="K158"/>
  <c r="K159"/>
  <c r="K160"/>
  <c r="K161"/>
  <c r="K162"/>
  <c r="K163"/>
  <c r="K164"/>
  <c r="K165"/>
  <c r="K166"/>
  <c r="K167"/>
  <c r="K168"/>
  <c r="K169"/>
  <c r="K170"/>
  <c r="K171"/>
  <c r="K172"/>
  <c r="K173"/>
  <c r="K174"/>
  <c r="K175"/>
  <c r="K176"/>
  <c r="K177"/>
  <c r="K178"/>
  <c r="K179"/>
  <c r="K180"/>
  <c r="K181"/>
  <c r="K182"/>
  <c r="K81"/>
  <c r="K83"/>
  <c r="K85"/>
  <c r="K87"/>
  <c r="K89"/>
  <c r="K91"/>
  <c r="K93"/>
  <c r="K95"/>
  <c r="K97"/>
  <c r="K99"/>
  <c r="K101"/>
  <c r="K103"/>
  <c r="K105"/>
  <c r="K107"/>
  <c r="K109"/>
  <c r="K111"/>
  <c r="K113"/>
  <c r="K115"/>
  <c r="K117"/>
  <c r="K119"/>
  <c r="K121"/>
  <c r="K123"/>
  <c r="K125"/>
  <c r="K127"/>
  <c r="K128"/>
  <c r="K129"/>
  <c r="K130"/>
  <c r="K131"/>
  <c r="K132"/>
  <c r="K133"/>
  <c r="K134"/>
  <c r="K135"/>
  <c r="K136"/>
  <c r="K137"/>
  <c r="K138"/>
  <c r="K139"/>
  <c r="K140"/>
  <c r="K141"/>
  <c r="K142"/>
  <c r="K143"/>
  <c r="K144"/>
  <c r="K145"/>
  <c r="K146"/>
  <c r="K147"/>
  <c r="K148"/>
  <c r="K149"/>
  <c r="K150"/>
  <c r="K151"/>
  <c r="K152"/>
  <c r="K153"/>
  <c r="K154"/>
  <c r="K155"/>
  <c r="K156"/>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8"/>
  <c r="K249"/>
  <c r="M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171"/>
  <c r="L172"/>
  <c r="L173"/>
  <c r="L174"/>
  <c r="L175"/>
  <c r="L176"/>
  <c r="L177"/>
  <c r="L178"/>
  <c r="L179"/>
  <c r="L180"/>
  <c r="L181"/>
  <c r="L182"/>
  <c r="M11"/>
  <c r="M12"/>
  <c r="M13"/>
  <c r="M14"/>
  <c r="M15"/>
  <c r="M16"/>
  <c r="M17"/>
  <c r="M18"/>
  <c r="M19"/>
  <c r="M20"/>
  <c r="M21"/>
  <c r="M22"/>
  <c r="M23"/>
  <c r="M24"/>
  <c r="M25"/>
  <c r="M26"/>
  <c r="M27"/>
  <c r="M28"/>
  <c r="M29"/>
  <c r="M30"/>
  <c r="M31"/>
  <c r="M32"/>
  <c r="M33"/>
  <c r="M34"/>
  <c r="M35"/>
  <c r="M36"/>
  <c r="M37"/>
  <c r="M38"/>
  <c r="M39"/>
  <c r="M40"/>
  <c r="M41"/>
  <c r="M42"/>
  <c r="M43"/>
  <c r="M44"/>
  <c r="M45"/>
  <c r="N10"/>
  <c r="M46"/>
  <c r="M48"/>
  <c r="M50"/>
  <c r="M52"/>
  <c r="M53"/>
  <c r="M54"/>
  <c r="M55"/>
  <c r="M56"/>
  <c r="M57"/>
  <c r="M58"/>
  <c r="M59"/>
  <c r="M60"/>
  <c r="M61"/>
  <c r="M62"/>
  <c r="M63"/>
  <c r="M64"/>
  <c r="M65"/>
  <c r="M66"/>
  <c r="M67"/>
  <c r="M68"/>
  <c r="M69"/>
  <c r="M70"/>
  <c r="M71"/>
  <c r="M72"/>
  <c r="M73"/>
  <c r="M74"/>
  <c r="M75"/>
  <c r="M76"/>
  <c r="M77"/>
  <c r="M78"/>
  <c r="M79"/>
  <c r="M47"/>
  <c r="M49"/>
  <c r="M51"/>
  <c r="M81"/>
  <c r="M83"/>
  <c r="M85"/>
  <c r="M87"/>
  <c r="M89"/>
  <c r="M91"/>
  <c r="M93"/>
  <c r="M95"/>
  <c r="M97"/>
  <c r="M99"/>
  <c r="M101"/>
  <c r="M103"/>
  <c r="M105"/>
  <c r="M107"/>
  <c r="M109"/>
  <c r="M111"/>
  <c r="M113"/>
  <c r="M115"/>
  <c r="M117"/>
  <c r="M119"/>
  <c r="M121"/>
  <c r="M123"/>
  <c r="M125"/>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177"/>
  <c r="M178"/>
  <c r="M179"/>
  <c r="M180"/>
  <c r="M181"/>
  <c r="M182"/>
  <c r="M80"/>
  <c r="M82"/>
  <c r="M84"/>
  <c r="M86"/>
  <c r="M88"/>
  <c r="M90"/>
  <c r="M92"/>
  <c r="M94"/>
  <c r="M96"/>
  <c r="M98"/>
  <c r="M100"/>
  <c r="M102"/>
  <c r="M104"/>
  <c r="M106"/>
  <c r="M108"/>
  <c r="M110"/>
  <c r="M112"/>
  <c r="M114"/>
  <c r="M116"/>
  <c r="M118"/>
  <c r="M120"/>
  <c r="M122"/>
  <c r="M124"/>
  <c r="M126"/>
  <c r="M183"/>
  <c r="M184"/>
  <c r="M185"/>
  <c r="M186"/>
  <c r="M187"/>
  <c r="M188"/>
  <c r="M189"/>
  <c r="M190"/>
  <c r="M191"/>
  <c r="M192"/>
  <c r="M193"/>
  <c r="M194"/>
  <c r="M195"/>
  <c r="M196"/>
  <c r="M197"/>
  <c r="M198"/>
  <c r="M199"/>
  <c r="M200"/>
  <c r="M201"/>
  <c r="M202"/>
  <c r="M203"/>
  <c r="M204"/>
  <c r="M205"/>
  <c r="M206"/>
  <c r="M207"/>
  <c r="M208"/>
  <c r="M209"/>
  <c r="M210"/>
  <c r="M211"/>
  <c r="M212"/>
  <c r="M213"/>
  <c r="M214"/>
  <c r="M215"/>
  <c r="M216"/>
  <c r="M217"/>
  <c r="M218"/>
  <c r="M219"/>
  <c r="M220"/>
  <c r="M221"/>
  <c r="M222"/>
  <c r="M223"/>
  <c r="M224"/>
  <c r="M225"/>
  <c r="M226"/>
  <c r="M227"/>
  <c r="M228"/>
  <c r="M229"/>
  <c r="M230"/>
  <c r="M231"/>
  <c r="M232"/>
  <c r="M233"/>
  <c r="M234"/>
  <c r="M235"/>
  <c r="M236"/>
  <c r="M237"/>
  <c r="M238"/>
  <c r="M239"/>
  <c r="M240"/>
  <c r="M241"/>
  <c r="M242"/>
  <c r="M243"/>
  <c r="M244"/>
  <c r="M245"/>
  <c r="M246"/>
  <c r="M247"/>
  <c r="M248"/>
  <c r="M249"/>
  <c r="O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N161"/>
  <c r="N162"/>
  <c r="N163"/>
  <c r="N164"/>
  <c r="N165"/>
  <c r="N166"/>
  <c r="N167"/>
  <c r="N168"/>
  <c r="N169"/>
  <c r="N170"/>
  <c r="N171"/>
  <c r="N172"/>
  <c r="N173"/>
  <c r="N174"/>
  <c r="N175"/>
  <c r="N176"/>
  <c r="N177"/>
  <c r="N178"/>
  <c r="N179"/>
  <c r="N180"/>
  <c r="N181"/>
  <c r="N182"/>
  <c r="N183"/>
  <c r="N184"/>
  <c r="N185"/>
  <c r="N186"/>
  <c r="N187"/>
  <c r="N188"/>
  <c r="N189"/>
  <c r="N190"/>
  <c r="N191"/>
  <c r="N192"/>
  <c r="N193"/>
  <c r="N194"/>
  <c r="N195"/>
  <c r="N196"/>
  <c r="N197"/>
  <c r="N198"/>
  <c r="N199"/>
  <c r="N200"/>
  <c r="N201"/>
  <c r="N202"/>
  <c r="N203"/>
  <c r="N204"/>
  <c r="N205"/>
  <c r="N206"/>
  <c r="N207"/>
  <c r="N208"/>
  <c r="N209"/>
  <c r="N210"/>
  <c r="N211"/>
  <c r="N212"/>
  <c r="N213"/>
  <c r="N214"/>
  <c r="N215"/>
  <c r="N216"/>
  <c r="N217"/>
  <c r="N218"/>
  <c r="N219"/>
  <c r="N220"/>
  <c r="N221"/>
  <c r="N222"/>
  <c r="N223"/>
  <c r="N224"/>
  <c r="N225"/>
  <c r="N226"/>
  <c r="N227"/>
  <c r="N228"/>
  <c r="N229"/>
  <c r="N230"/>
  <c r="N231"/>
  <c r="N232"/>
  <c r="N233"/>
  <c r="N234"/>
  <c r="N235"/>
  <c r="N236"/>
  <c r="N237"/>
  <c r="N238"/>
  <c r="N239"/>
  <c r="N240"/>
  <c r="N241"/>
  <c r="N242"/>
  <c r="N243"/>
  <c r="N244"/>
  <c r="N245"/>
  <c r="N246"/>
  <c r="N247"/>
  <c r="N248"/>
  <c r="N249"/>
  <c r="O11"/>
  <c r="O12"/>
  <c r="O13"/>
  <c r="O14"/>
  <c r="O15"/>
  <c r="O16"/>
  <c r="O17"/>
  <c r="O18"/>
  <c r="O19"/>
  <c r="O20"/>
  <c r="O21"/>
  <c r="O22"/>
  <c r="O23"/>
  <c r="O24"/>
  <c r="O25"/>
  <c r="O26"/>
  <c r="O27"/>
  <c r="O28"/>
  <c r="O29"/>
  <c r="O30"/>
  <c r="O31"/>
  <c r="O32"/>
  <c r="O33"/>
  <c r="O34"/>
  <c r="O35"/>
  <c r="O36"/>
  <c r="O37"/>
  <c r="O38"/>
  <c r="O39"/>
  <c r="O40"/>
  <c r="O41"/>
  <c r="O42"/>
  <c r="O43"/>
  <c r="O44"/>
  <c r="O45"/>
  <c r="O47"/>
  <c r="O49"/>
  <c r="O51"/>
  <c r="O52"/>
  <c r="O53"/>
  <c r="O54"/>
  <c r="O55"/>
  <c r="O56"/>
  <c r="O57"/>
  <c r="O58"/>
  <c r="O59"/>
  <c r="O60"/>
  <c r="O61"/>
  <c r="O62"/>
  <c r="O63"/>
  <c r="O64"/>
  <c r="O65"/>
  <c r="O66"/>
  <c r="O67"/>
  <c r="O68"/>
  <c r="O69"/>
  <c r="O70"/>
  <c r="O71"/>
  <c r="O72"/>
  <c r="O73"/>
  <c r="O74"/>
  <c r="O75"/>
  <c r="O76"/>
  <c r="O77"/>
  <c r="O78"/>
  <c r="O79"/>
  <c r="O46"/>
  <c r="O48"/>
  <c r="O50"/>
  <c r="O80"/>
  <c r="O82"/>
  <c r="O84"/>
  <c r="O86"/>
  <c r="O88"/>
  <c r="O90"/>
  <c r="O92"/>
  <c r="O94"/>
  <c r="O96"/>
  <c r="O98"/>
  <c r="O100"/>
  <c r="O102"/>
  <c r="O104"/>
  <c r="O106"/>
  <c r="O108"/>
  <c r="O110"/>
  <c r="O112"/>
  <c r="O114"/>
  <c r="O116"/>
  <c r="O118"/>
  <c r="O120"/>
  <c r="O122"/>
  <c r="O124"/>
  <c r="O126"/>
  <c r="O157"/>
  <c r="O158"/>
  <c r="O159"/>
  <c r="O160"/>
  <c r="O161"/>
  <c r="O162"/>
  <c r="O163"/>
  <c r="O164"/>
  <c r="O165"/>
  <c r="O166"/>
  <c r="O167"/>
  <c r="O168"/>
  <c r="O169"/>
  <c r="O170"/>
  <c r="O171"/>
  <c r="O172"/>
  <c r="O173"/>
  <c r="O174"/>
  <c r="O175"/>
  <c r="O176"/>
  <c r="O177"/>
  <c r="O178"/>
  <c r="O179"/>
  <c r="O180"/>
  <c r="O181"/>
  <c r="O81"/>
  <c r="O83"/>
  <c r="O85"/>
  <c r="O87"/>
  <c r="O89"/>
  <c r="O91"/>
  <c r="O93"/>
  <c r="O95"/>
  <c r="O97"/>
  <c r="O99"/>
  <c r="O101"/>
  <c r="O103"/>
  <c r="O105"/>
  <c r="O107"/>
  <c r="O109"/>
  <c r="O111"/>
  <c r="O113"/>
  <c r="O115"/>
  <c r="O117"/>
  <c r="O119"/>
  <c r="O121"/>
  <c r="O123"/>
  <c r="O125"/>
  <c r="O127"/>
  <c r="O128"/>
  <c r="O129"/>
  <c r="O130"/>
  <c r="O131"/>
  <c r="O132"/>
  <c r="O133"/>
  <c r="O134"/>
  <c r="O135"/>
  <c r="O136"/>
  <c r="O137"/>
  <c r="O138"/>
  <c r="O139"/>
  <c r="O140"/>
  <c r="O141"/>
  <c r="O142"/>
  <c r="O143"/>
  <c r="O144"/>
  <c r="O145"/>
  <c r="O146"/>
  <c r="O147"/>
  <c r="O148"/>
  <c r="O149"/>
  <c r="O150"/>
  <c r="O151"/>
  <c r="O152"/>
  <c r="O153"/>
  <c r="O154"/>
  <c r="O155"/>
  <c r="O156"/>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D29" i="10" l="1"/>
  <c r="I29" s="1"/>
  <c r="I27"/>
  <c r="K98" i="11"/>
  <c r="K100" s="1"/>
  <c r="K114"/>
  <c r="J29"/>
  <c r="J31" s="1"/>
  <c r="F69" i="10"/>
  <c r="M102" i="11"/>
  <c r="K102" s="1"/>
  <c r="K111" s="1"/>
  <c r="D32" i="10"/>
  <c r="K29" i="11"/>
  <c r="K31" s="1"/>
  <c r="S10" i="16"/>
  <c r="R11"/>
  <c r="R12"/>
  <c r="R13"/>
  <c r="R14"/>
  <c r="R15"/>
  <c r="R16"/>
  <c r="R17"/>
  <c r="R18"/>
  <c r="R19"/>
  <c r="R20"/>
  <c r="R21"/>
  <c r="R22"/>
  <c r="R23"/>
  <c r="R24"/>
  <c r="R25"/>
  <c r="R26"/>
  <c r="R27"/>
  <c r="R28"/>
  <c r="R29"/>
  <c r="R30"/>
  <c r="R31"/>
  <c r="R32"/>
  <c r="R33"/>
  <c r="R34"/>
  <c r="R35"/>
  <c r="R36"/>
  <c r="R37"/>
  <c r="R38"/>
  <c r="R39"/>
  <c r="R40"/>
  <c r="R41"/>
  <c r="R42"/>
  <c r="R43"/>
  <c r="R44"/>
  <c r="R45"/>
  <c r="R46"/>
  <c r="R47"/>
  <c r="R50"/>
  <c r="R51"/>
  <c r="R53"/>
  <c r="R55"/>
  <c r="R57"/>
  <c r="R59"/>
  <c r="R61"/>
  <c r="R63"/>
  <c r="R65"/>
  <c r="R67"/>
  <c r="R69"/>
  <c r="R71"/>
  <c r="R73"/>
  <c r="R75"/>
  <c r="R77"/>
  <c r="R79"/>
  <c r="R81"/>
  <c r="R83"/>
  <c r="R85"/>
  <c r="R87"/>
  <c r="R89"/>
  <c r="R91"/>
  <c r="R93"/>
  <c r="R95"/>
  <c r="R97"/>
  <c r="R99"/>
  <c r="R101"/>
  <c r="R103"/>
  <c r="R105"/>
  <c r="R107"/>
  <c r="R109"/>
  <c r="R111"/>
  <c r="R113"/>
  <c r="R115"/>
  <c r="R117"/>
  <c r="R119"/>
  <c r="R121"/>
  <c r="R123"/>
  <c r="R125"/>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48"/>
  <c r="R49"/>
  <c r="R52"/>
  <c r="R54"/>
  <c r="R56"/>
  <c r="R58"/>
  <c r="R60"/>
  <c r="R62"/>
  <c r="R64"/>
  <c r="R66"/>
  <c r="R68"/>
  <c r="R70"/>
  <c r="R72"/>
  <c r="R74"/>
  <c r="R76"/>
  <c r="R78"/>
  <c r="R80"/>
  <c r="R82"/>
  <c r="R84"/>
  <c r="R86"/>
  <c r="R88"/>
  <c r="R90"/>
  <c r="R92"/>
  <c r="R94"/>
  <c r="R96"/>
  <c r="R98"/>
  <c r="R100"/>
  <c r="R102"/>
  <c r="R104"/>
  <c r="R106"/>
  <c r="R108"/>
  <c r="R110"/>
  <c r="R112"/>
  <c r="R114"/>
  <c r="R116"/>
  <c r="R118"/>
  <c r="R120"/>
  <c r="R122"/>
  <c r="R124"/>
  <c r="R126"/>
  <c r="E58" i="10"/>
  <c r="F67" s="1"/>
  <c r="F56"/>
  <c r="I52"/>
  <c r="F52"/>
  <c r="I48"/>
  <c r="H8"/>
  <c r="H13" s="1"/>
  <c r="H22" s="1"/>
  <c r="H32" s="1"/>
  <c r="F8"/>
  <c r="Q81" i="16"/>
  <c r="Q79"/>
  <c r="Q77"/>
  <c r="Q75"/>
  <c r="Q73"/>
  <c r="Q71"/>
  <c r="Q69"/>
  <c r="Q67"/>
  <c r="Q65"/>
  <c r="Q63"/>
  <c r="Q61"/>
  <c r="Q59"/>
  <c r="Q57"/>
  <c r="Q55"/>
  <c r="Q53"/>
  <c r="Q51"/>
  <c r="Q50"/>
  <c r="Q47"/>
  <c r="Q46"/>
  <c r="Q45"/>
  <c r="Q44"/>
  <c r="Q43"/>
  <c r="Q42"/>
  <c r="Q41"/>
  <c r="Q40"/>
  <c r="Q39"/>
  <c r="Q38"/>
  <c r="Q37"/>
  <c r="Q36"/>
  <c r="Q35"/>
  <c r="Q34"/>
  <c r="Q33"/>
  <c r="Q32"/>
  <c r="Q31"/>
  <c r="Q30"/>
  <c r="Q29"/>
  <c r="Q28"/>
  <c r="Q27"/>
  <c r="Q26"/>
  <c r="Q25"/>
  <c r="Q24"/>
  <c r="Q23"/>
  <c r="Q22"/>
  <c r="Q21"/>
  <c r="Q20"/>
  <c r="Q19"/>
  <c r="Q18"/>
  <c r="Q17"/>
  <c r="Q16"/>
  <c r="Q15"/>
  <c r="Q14"/>
  <c r="Q13"/>
  <c r="Q12"/>
  <c r="Q11"/>
  <c r="F13" i="10"/>
  <c r="I8"/>
  <c r="I58"/>
  <c r="F58"/>
  <c r="K123" i="11"/>
  <c r="K118"/>
  <c r="I6" i="10"/>
  <c r="H58"/>
  <c r="K92" i="11"/>
  <c r="K75"/>
  <c r="K32"/>
  <c r="J32"/>
  <c r="J77"/>
  <c r="J79"/>
  <c r="K77"/>
  <c r="K79"/>
  <c r="S49" i="16" l="1"/>
  <c r="S52"/>
  <c r="S54"/>
  <c r="S56"/>
  <c r="S58"/>
  <c r="S60"/>
  <c r="S62"/>
  <c r="S64"/>
  <c r="S66"/>
  <c r="S68"/>
  <c r="S70"/>
  <c r="S72"/>
  <c r="S74"/>
  <c r="S76"/>
  <c r="S78"/>
  <c r="S80"/>
  <c r="S82"/>
  <c r="S84"/>
  <c r="S86"/>
  <c r="S88"/>
  <c r="S90"/>
  <c r="S92"/>
  <c r="S94"/>
  <c r="S96"/>
  <c r="S98"/>
  <c r="S100"/>
  <c r="S102"/>
  <c r="S104"/>
  <c r="S106"/>
  <c r="S108"/>
  <c r="S110"/>
  <c r="S112"/>
  <c r="S114"/>
  <c r="S116"/>
  <c r="S118"/>
  <c r="S120"/>
  <c r="S122"/>
  <c r="S124"/>
  <c r="S126"/>
  <c r="S46"/>
  <c r="S47"/>
  <c r="S51"/>
  <c r="S53"/>
  <c r="S55"/>
  <c r="S57"/>
  <c r="S59"/>
  <c r="S61"/>
  <c r="S63"/>
  <c r="S65"/>
  <c r="S67"/>
  <c r="S69"/>
  <c r="S71"/>
  <c r="S73"/>
  <c r="S75"/>
  <c r="S77"/>
  <c r="S79"/>
  <c r="S81"/>
  <c r="S83"/>
  <c r="S85"/>
  <c r="S87"/>
  <c r="S89"/>
  <c r="S91"/>
  <c r="S93"/>
  <c r="S95"/>
  <c r="S97"/>
  <c r="S99"/>
  <c r="S101"/>
  <c r="S103"/>
  <c r="S105"/>
  <c r="S107"/>
  <c r="S109"/>
  <c r="S111"/>
  <c r="S113"/>
  <c r="S115"/>
  <c r="S117"/>
  <c r="S119"/>
  <c r="S121"/>
  <c r="S123"/>
  <c r="S125"/>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50"/>
  <c r="T10"/>
  <c r="S12"/>
  <c r="S14"/>
  <c r="S16"/>
  <c r="S18"/>
  <c r="S20"/>
  <c r="S22"/>
  <c r="S24"/>
  <c r="S26"/>
  <c r="S28"/>
  <c r="S30"/>
  <c r="S32"/>
  <c r="S34"/>
  <c r="S36"/>
  <c r="S38"/>
  <c r="S40"/>
  <c r="S42"/>
  <c r="S44"/>
  <c r="S234"/>
  <c r="S235"/>
  <c r="S236"/>
  <c r="S237"/>
  <c r="S238"/>
  <c r="S239"/>
  <c r="S240"/>
  <c r="S241"/>
  <c r="S242"/>
  <c r="S243"/>
  <c r="S244"/>
  <c r="S245"/>
  <c r="S246"/>
  <c r="S247"/>
  <c r="S248"/>
  <c r="S249"/>
  <c r="S48"/>
  <c r="S11"/>
  <c r="S13"/>
  <c r="S15"/>
  <c r="S17"/>
  <c r="S19"/>
  <c r="S21"/>
  <c r="S23"/>
  <c r="S25"/>
  <c r="S27"/>
  <c r="S29"/>
  <c r="S31"/>
  <c r="S33"/>
  <c r="S35"/>
  <c r="S37"/>
  <c r="S39"/>
  <c r="S41"/>
  <c r="S43"/>
  <c r="S45"/>
  <c r="G65" i="10"/>
  <c r="K109" i="11"/>
  <c r="F22" i="10"/>
  <c r="I13"/>
  <c r="K34" i="11"/>
  <c r="K69"/>
  <c r="J34"/>
  <c r="J69"/>
  <c r="U10" i="16" l="1"/>
  <c r="T12"/>
  <c r="T14"/>
  <c r="T16"/>
  <c r="T18"/>
  <c r="T20"/>
  <c r="T22"/>
  <c r="T24"/>
  <c r="T26"/>
  <c r="T28"/>
  <c r="T30"/>
  <c r="T32"/>
  <c r="T34"/>
  <c r="T36"/>
  <c r="T38"/>
  <c r="T40"/>
  <c r="T42"/>
  <c r="T44"/>
  <c r="T46"/>
  <c r="T48"/>
  <c r="T50"/>
  <c r="T52"/>
  <c r="T54"/>
  <c r="T56"/>
  <c r="T58"/>
  <c r="T60"/>
  <c r="T62"/>
  <c r="T64"/>
  <c r="T66"/>
  <c r="T68"/>
  <c r="T70"/>
  <c r="T72"/>
  <c r="T74"/>
  <c r="T76"/>
  <c r="T78"/>
  <c r="T80"/>
  <c r="T82"/>
  <c r="T84"/>
  <c r="T86"/>
  <c r="T88"/>
  <c r="T90"/>
  <c r="T92"/>
  <c r="T94"/>
  <c r="T96"/>
  <c r="T98"/>
  <c r="T100"/>
  <c r="T102"/>
  <c r="T104"/>
  <c r="T106"/>
  <c r="T108"/>
  <c r="T110"/>
  <c r="T112"/>
  <c r="T114"/>
  <c r="T116"/>
  <c r="T118"/>
  <c r="T120"/>
  <c r="T122"/>
  <c r="T124"/>
  <c r="T126"/>
  <c r="T128"/>
  <c r="T130"/>
  <c r="T132"/>
  <c r="T134"/>
  <c r="T136"/>
  <c r="T138"/>
  <c r="T140"/>
  <c r="T142"/>
  <c r="T144"/>
  <c r="T146"/>
  <c r="T148"/>
  <c r="T150"/>
  <c r="T152"/>
  <c r="T154"/>
  <c r="T156"/>
  <c r="T158"/>
  <c r="T160"/>
  <c r="T162"/>
  <c r="T164"/>
  <c r="T166"/>
  <c r="T168"/>
  <c r="T170"/>
  <c r="T183"/>
  <c r="T185"/>
  <c r="T187"/>
  <c r="T189"/>
  <c r="T191"/>
  <c r="T193"/>
  <c r="T195"/>
  <c r="T197"/>
  <c r="T199"/>
  <c r="T201"/>
  <c r="T203"/>
  <c r="T205"/>
  <c r="T207"/>
  <c r="T209"/>
  <c r="T211"/>
  <c r="T213"/>
  <c r="T215"/>
  <c r="T217"/>
  <c r="T219"/>
  <c r="T221"/>
  <c r="T223"/>
  <c r="T225"/>
  <c r="T227"/>
  <c r="T229"/>
  <c r="T231"/>
  <c r="T233"/>
  <c r="T235"/>
  <c r="T237"/>
  <c r="T239"/>
  <c r="T241"/>
  <c r="T243"/>
  <c r="T245"/>
  <c r="T247"/>
  <c r="T249"/>
  <c r="T172"/>
  <c r="T174"/>
  <c r="T176"/>
  <c r="T178"/>
  <c r="T180"/>
  <c r="T11"/>
  <c r="T15"/>
  <c r="T19"/>
  <c r="T23"/>
  <c r="T27"/>
  <c r="T31"/>
  <c r="T35"/>
  <c r="T39"/>
  <c r="T43"/>
  <c r="T47"/>
  <c r="T51"/>
  <c r="T55"/>
  <c r="T59"/>
  <c r="T63"/>
  <c r="T67"/>
  <c r="T71"/>
  <c r="T75"/>
  <c r="T79"/>
  <c r="T83"/>
  <c r="T87"/>
  <c r="T91"/>
  <c r="T95"/>
  <c r="T99"/>
  <c r="T103"/>
  <c r="T107"/>
  <c r="T111"/>
  <c r="T115"/>
  <c r="T119"/>
  <c r="T123"/>
  <c r="T127"/>
  <c r="T131"/>
  <c r="T135"/>
  <c r="T139"/>
  <c r="T143"/>
  <c r="T147"/>
  <c r="T151"/>
  <c r="T155"/>
  <c r="T159"/>
  <c r="T163"/>
  <c r="T167"/>
  <c r="T182"/>
  <c r="T186"/>
  <c r="T190"/>
  <c r="T194"/>
  <c r="T198"/>
  <c r="T202"/>
  <c r="T206"/>
  <c r="T210"/>
  <c r="T214"/>
  <c r="T218"/>
  <c r="T222"/>
  <c r="T226"/>
  <c r="T230"/>
  <c r="T234"/>
  <c r="T238"/>
  <c r="T242"/>
  <c r="T246"/>
  <c r="T171"/>
  <c r="T175"/>
  <c r="T179"/>
  <c r="T13"/>
  <c r="T17"/>
  <c r="T21"/>
  <c r="T25"/>
  <c r="T29"/>
  <c r="T33"/>
  <c r="T37"/>
  <c r="T41"/>
  <c r="T45"/>
  <c r="T49"/>
  <c r="T53"/>
  <c r="T57"/>
  <c r="T61"/>
  <c r="T65"/>
  <c r="T69"/>
  <c r="T73"/>
  <c r="T77"/>
  <c r="T81"/>
  <c r="T85"/>
  <c r="T89"/>
  <c r="T93"/>
  <c r="T97"/>
  <c r="T101"/>
  <c r="T105"/>
  <c r="T109"/>
  <c r="T113"/>
  <c r="T117"/>
  <c r="T121"/>
  <c r="T125"/>
  <c r="T129"/>
  <c r="T133"/>
  <c r="T137"/>
  <c r="T141"/>
  <c r="T145"/>
  <c r="T149"/>
  <c r="T153"/>
  <c r="T157"/>
  <c r="T161"/>
  <c r="T165"/>
  <c r="T169"/>
  <c r="T184"/>
  <c r="T188"/>
  <c r="T192"/>
  <c r="T196"/>
  <c r="T200"/>
  <c r="T204"/>
  <c r="T208"/>
  <c r="T212"/>
  <c r="T216"/>
  <c r="T220"/>
  <c r="T224"/>
  <c r="T228"/>
  <c r="T232"/>
  <c r="T236"/>
  <c r="T240"/>
  <c r="T244"/>
  <c r="T248"/>
  <c r="T173"/>
  <c r="T177"/>
  <c r="T181"/>
  <c r="F32" i="10"/>
  <c r="G34" s="1"/>
  <c r="I22"/>
  <c r="K71" i="11"/>
  <c r="K81" s="1"/>
  <c r="G72" i="10"/>
  <c r="K88" i="11"/>
  <c r="K91" s="1"/>
  <c r="J71"/>
  <c r="J81" s="1"/>
  <c r="K73"/>
  <c r="K76" s="1"/>
  <c r="K125" s="1"/>
  <c r="V10" i="16" l="1"/>
  <c r="U12"/>
  <c r="U14"/>
  <c r="U16"/>
  <c r="U18"/>
  <c r="U20"/>
  <c r="U22"/>
  <c r="U24"/>
  <c r="U26"/>
  <c r="U28"/>
  <c r="U30"/>
  <c r="U32"/>
  <c r="U34"/>
  <c r="U36"/>
  <c r="U38"/>
  <c r="U40"/>
  <c r="U42"/>
  <c r="U44"/>
  <c r="U46"/>
  <c r="U50"/>
  <c r="U52"/>
  <c r="U54"/>
  <c r="U56"/>
  <c r="U58"/>
  <c r="U60"/>
  <c r="U62"/>
  <c r="U64"/>
  <c r="U66"/>
  <c r="U68"/>
  <c r="U70"/>
  <c r="U72"/>
  <c r="U74"/>
  <c r="U76"/>
  <c r="U78"/>
  <c r="U47"/>
  <c r="U81"/>
  <c r="U85"/>
  <c r="U89"/>
  <c r="U93"/>
  <c r="U97"/>
  <c r="U101"/>
  <c r="U105"/>
  <c r="U109"/>
  <c r="U113"/>
  <c r="U117"/>
  <c r="U121"/>
  <c r="U125"/>
  <c r="U128"/>
  <c r="U130"/>
  <c r="U132"/>
  <c r="U134"/>
  <c r="U136"/>
  <c r="U138"/>
  <c r="U140"/>
  <c r="U142"/>
  <c r="U144"/>
  <c r="U146"/>
  <c r="U148"/>
  <c r="U150"/>
  <c r="U152"/>
  <c r="U154"/>
  <c r="U156"/>
  <c r="U158"/>
  <c r="U160"/>
  <c r="U162"/>
  <c r="U164"/>
  <c r="U166"/>
  <c r="U168"/>
  <c r="U170"/>
  <c r="U172"/>
  <c r="U174"/>
  <c r="U13"/>
  <c r="U17"/>
  <c r="U21"/>
  <c r="U25"/>
  <c r="U29"/>
  <c r="U33"/>
  <c r="U37"/>
  <c r="U41"/>
  <c r="U45"/>
  <c r="U51"/>
  <c r="U55"/>
  <c r="U59"/>
  <c r="U63"/>
  <c r="U67"/>
  <c r="U71"/>
  <c r="U75"/>
  <c r="U79"/>
  <c r="U83"/>
  <c r="U91"/>
  <c r="U99"/>
  <c r="U107"/>
  <c r="U115"/>
  <c r="U123"/>
  <c r="U129"/>
  <c r="U133"/>
  <c r="U137"/>
  <c r="U141"/>
  <c r="U145"/>
  <c r="U149"/>
  <c r="U153"/>
  <c r="U157"/>
  <c r="U161"/>
  <c r="U165"/>
  <c r="U169"/>
  <c r="U173"/>
  <c r="U176"/>
  <c r="U178"/>
  <c r="U180"/>
  <c r="U80"/>
  <c r="U84"/>
  <c r="U88"/>
  <c r="U92"/>
  <c r="U96"/>
  <c r="U100"/>
  <c r="U104"/>
  <c r="U108"/>
  <c r="U112"/>
  <c r="U116"/>
  <c r="U120"/>
  <c r="U124"/>
  <c r="U182"/>
  <c r="U184"/>
  <c r="U186"/>
  <c r="U188"/>
  <c r="U190"/>
  <c r="U192"/>
  <c r="U194"/>
  <c r="U196"/>
  <c r="U198"/>
  <c r="U200"/>
  <c r="U202"/>
  <c r="U204"/>
  <c r="U206"/>
  <c r="U208"/>
  <c r="U210"/>
  <c r="U212"/>
  <c r="U214"/>
  <c r="U216"/>
  <c r="U218"/>
  <c r="U220"/>
  <c r="U222"/>
  <c r="U224"/>
  <c r="U226"/>
  <c r="U228"/>
  <c r="U230"/>
  <c r="U232"/>
  <c r="U234"/>
  <c r="U236"/>
  <c r="U238"/>
  <c r="U240"/>
  <c r="U242"/>
  <c r="U244"/>
  <c r="U246"/>
  <c r="U248"/>
  <c r="U11"/>
  <c r="U15"/>
  <c r="U19"/>
  <c r="U23"/>
  <c r="U27"/>
  <c r="U31"/>
  <c r="U35"/>
  <c r="U39"/>
  <c r="U43"/>
  <c r="U48"/>
  <c r="U53"/>
  <c r="U57"/>
  <c r="U61"/>
  <c r="U65"/>
  <c r="U69"/>
  <c r="U73"/>
  <c r="U77"/>
  <c r="U49"/>
  <c r="U87"/>
  <c r="U95"/>
  <c r="U103"/>
  <c r="U111"/>
  <c r="U119"/>
  <c r="U127"/>
  <c r="U131"/>
  <c r="U135"/>
  <c r="U139"/>
  <c r="U143"/>
  <c r="U147"/>
  <c r="U151"/>
  <c r="U155"/>
  <c r="U159"/>
  <c r="U163"/>
  <c r="U167"/>
  <c r="U171"/>
  <c r="U175"/>
  <c r="U177"/>
  <c r="U179"/>
  <c r="U181"/>
  <c r="U82"/>
  <c r="U86"/>
  <c r="U90"/>
  <c r="U94"/>
  <c r="U98"/>
  <c r="U102"/>
  <c r="U106"/>
  <c r="U110"/>
  <c r="U114"/>
  <c r="U118"/>
  <c r="U122"/>
  <c r="U126"/>
  <c r="U183"/>
  <c r="U185"/>
  <c r="U187"/>
  <c r="U189"/>
  <c r="U191"/>
  <c r="U193"/>
  <c r="U195"/>
  <c r="U197"/>
  <c r="U199"/>
  <c r="U201"/>
  <c r="U203"/>
  <c r="U205"/>
  <c r="U207"/>
  <c r="U209"/>
  <c r="U211"/>
  <c r="U213"/>
  <c r="U215"/>
  <c r="U217"/>
  <c r="U219"/>
  <c r="U221"/>
  <c r="U223"/>
  <c r="U225"/>
  <c r="U227"/>
  <c r="U229"/>
  <c r="U231"/>
  <c r="U233"/>
  <c r="U235"/>
  <c r="U237"/>
  <c r="U239"/>
  <c r="U241"/>
  <c r="U243"/>
  <c r="U245"/>
  <c r="U247"/>
  <c r="U249"/>
  <c r="K108" i="11"/>
  <c r="K110" s="1"/>
  <c r="G63" i="10"/>
  <c r="K93" i="11"/>
  <c r="K101"/>
  <c r="K103" s="1"/>
  <c r="V11" i="16" l="1"/>
  <c r="V13"/>
  <c r="V15"/>
  <c r="V17"/>
  <c r="V19"/>
  <c r="V21"/>
  <c r="V23"/>
  <c r="V25"/>
  <c r="V27"/>
  <c r="V29"/>
  <c r="V31"/>
  <c r="V33"/>
  <c r="V35"/>
  <c r="V37"/>
  <c r="V39"/>
  <c r="V41"/>
  <c r="V43"/>
  <c r="V45"/>
  <c r="V47"/>
  <c r="V49"/>
  <c r="V51"/>
  <c r="V53"/>
  <c r="V55"/>
  <c r="V57"/>
  <c r="V59"/>
  <c r="V61"/>
  <c r="V63"/>
  <c r="V65"/>
  <c r="V67"/>
  <c r="V69"/>
  <c r="V71"/>
  <c r="V73"/>
  <c r="V75"/>
  <c r="V77"/>
  <c r="V79"/>
  <c r="V81"/>
  <c r="V83"/>
  <c r="V85"/>
  <c r="V87"/>
  <c r="V89"/>
  <c r="V91"/>
  <c r="V93"/>
  <c r="V95"/>
  <c r="V97"/>
  <c r="V99"/>
  <c r="V101"/>
  <c r="V103"/>
  <c r="V105"/>
  <c r="V107"/>
  <c r="V109"/>
  <c r="V111"/>
  <c r="V113"/>
  <c r="V115"/>
  <c r="V117"/>
  <c r="V119"/>
  <c r="V121"/>
  <c r="V123"/>
  <c r="V125"/>
  <c r="V127"/>
  <c r="V129"/>
  <c r="V131"/>
  <c r="V133"/>
  <c r="V135"/>
  <c r="V137"/>
  <c r="V139"/>
  <c r="V141"/>
  <c r="V143"/>
  <c r="V145"/>
  <c r="V147"/>
  <c r="V149"/>
  <c r="V151"/>
  <c r="V153"/>
  <c r="V155"/>
  <c r="V157"/>
  <c r="V159"/>
  <c r="V161"/>
  <c r="V163"/>
  <c r="V165"/>
  <c r="V167"/>
  <c r="V169"/>
  <c r="V171"/>
  <c r="V173"/>
  <c r="V175"/>
  <c r="V177"/>
  <c r="V179"/>
  <c r="V181"/>
  <c r="V183"/>
  <c r="V185"/>
  <c r="V187"/>
  <c r="V189"/>
  <c r="V191"/>
  <c r="V193"/>
  <c r="V195"/>
  <c r="V197"/>
  <c r="V199"/>
  <c r="V201"/>
  <c r="V203"/>
  <c r="V205"/>
  <c r="V207"/>
  <c r="V209"/>
  <c r="V211"/>
  <c r="V213"/>
  <c r="V215"/>
  <c r="V217"/>
  <c r="V219"/>
  <c r="V221"/>
  <c r="V223"/>
  <c r="V225"/>
  <c r="V227"/>
  <c r="V229"/>
  <c r="V231"/>
  <c r="V233"/>
  <c r="V235"/>
  <c r="V237"/>
  <c r="V239"/>
  <c r="V241"/>
  <c r="V243"/>
  <c r="V245"/>
  <c r="V247"/>
  <c r="V249"/>
  <c r="V12"/>
  <c r="V14"/>
  <c r="V16"/>
  <c r="V18"/>
  <c r="V20"/>
  <c r="V22"/>
  <c r="V24"/>
  <c r="V26"/>
  <c r="V28"/>
  <c r="V30"/>
  <c r="V32"/>
  <c r="V34"/>
  <c r="V36"/>
  <c r="V38"/>
  <c r="V40"/>
  <c r="V42"/>
  <c r="V44"/>
  <c r="V46"/>
  <c r="V48"/>
  <c r="V50"/>
  <c r="V52"/>
  <c r="V54"/>
  <c r="V56"/>
  <c r="V58"/>
  <c r="V60"/>
  <c r="V62"/>
  <c r="V64"/>
  <c r="V66"/>
  <c r="V68"/>
  <c r="V70"/>
  <c r="V72"/>
  <c r="V74"/>
  <c r="V76"/>
  <c r="V78"/>
  <c r="V80"/>
  <c r="V82"/>
  <c r="V84"/>
  <c r="V86"/>
  <c r="V88"/>
  <c r="V90"/>
  <c r="V92"/>
  <c r="V94"/>
  <c r="V96"/>
  <c r="V98"/>
  <c r="V100"/>
  <c r="V102"/>
  <c r="V104"/>
  <c r="V106"/>
  <c r="V108"/>
  <c r="V110"/>
  <c r="V112"/>
  <c r="V114"/>
  <c r="V116"/>
  <c r="V118"/>
  <c r="V120"/>
  <c r="V122"/>
  <c r="V124"/>
  <c r="V126"/>
  <c r="V128"/>
  <c r="V130"/>
  <c r="V132"/>
  <c r="V134"/>
  <c r="V136"/>
  <c r="V138"/>
  <c r="V140"/>
  <c r="V142"/>
  <c r="V144"/>
  <c r="V146"/>
  <c r="V148"/>
  <c r="V150"/>
  <c r="V152"/>
  <c r="V154"/>
  <c r="V156"/>
  <c r="V158"/>
  <c r="V160"/>
  <c r="V162"/>
  <c r="V164"/>
  <c r="V166"/>
  <c r="V168"/>
  <c r="V170"/>
  <c r="V172"/>
  <c r="V174"/>
  <c r="V176"/>
  <c r="V178"/>
  <c r="V180"/>
  <c r="V182"/>
  <c r="V184"/>
  <c r="V186"/>
  <c r="V188"/>
  <c r="V190"/>
  <c r="V192"/>
  <c r="V194"/>
  <c r="V196"/>
  <c r="V198"/>
  <c r="V200"/>
  <c r="V202"/>
  <c r="V204"/>
  <c r="V206"/>
  <c r="V208"/>
  <c r="V210"/>
  <c r="V212"/>
  <c r="V214"/>
  <c r="V216"/>
  <c r="V218"/>
  <c r="V220"/>
  <c r="V222"/>
  <c r="V224"/>
  <c r="V226"/>
  <c r="V228"/>
  <c r="V230"/>
  <c r="V232"/>
  <c r="V234"/>
  <c r="V236"/>
  <c r="V238"/>
  <c r="V240"/>
  <c r="V242"/>
  <c r="V244"/>
  <c r="V246"/>
  <c r="V248"/>
  <c r="K112" i="11"/>
  <c r="K115"/>
  <c r="K119" s="1"/>
  <c r="K124" s="1"/>
  <c r="E5" i="20"/>
</calcChain>
</file>

<file path=xl/comments1.xml><?xml version="1.0" encoding="utf-8"?>
<comments xmlns="http://schemas.openxmlformats.org/spreadsheetml/2006/main">
  <authors>
    <author>Bushong</author>
  </authors>
  <commentList>
    <comment ref="B6" authorId="0">
      <text>
        <r>
          <rPr>
            <sz val="8"/>
            <color indexed="81"/>
            <rFont val="Tahoma"/>
          </rPr>
          <t xml:space="preserve">This area deals with money others owe you for items sold or services you provided. One example: You have sold a bred mare to your neighbor in December, but he has not paid for four months. Until he pays you for the mare, list the value of the sale as an account receivable. Another example: You completed a landscape job for a local hospital during the last year covered by your application. You charged hospital officials $4,500. Officials paid $2,000 of the cost in November when you finished. They will not pay the remaining amount until March. The $2,500 officials still owe is an account receivable.
</t>
        </r>
      </text>
    </comment>
    <comment ref="B30" authorId="0">
      <text>
        <r>
          <rPr>
            <sz val="8"/>
            <color indexed="81"/>
            <rFont val="Tahoma"/>
          </rPr>
          <t>In this area is where you record money you owe others for operating expenses or for money borrowed that is due within the next year. It can include previously unpaid accounts such as taxes, rent or leases, interest on liabilities, balances on equipment and purchased livestock.</t>
        </r>
      </text>
    </comment>
    <comment ref="B31" authorId="0">
      <text>
        <r>
          <rPr>
            <sz val="8"/>
            <color indexed="81"/>
            <rFont val="Tahoma"/>
          </rPr>
          <t>This area includes your non-current debt, such as a chattel mortgage, contract for deed or a land mortgage, that is due within the current year.</t>
        </r>
      </text>
    </comment>
    <comment ref="B36" authorId="0">
      <text>
        <r>
          <rPr>
            <sz val="8"/>
            <color indexed="81"/>
            <rFont val="Tahoma"/>
          </rPr>
          <t xml:space="preserve">These items are debts generally acquired to purchase non-current assets essential to your business or enterprise.  They can include personal loans for machinery, equipment and tools or chattel mortgages on dairy cows, tractors andother pieces of equipment. This amount is determined by subtracting the current portion of your debt from the totalnon-current liability.
</t>
        </r>
      </text>
    </comment>
    <comment ref="B38" authorId="0">
      <text>
        <r>
          <rPr>
            <sz val="8"/>
            <color indexed="81"/>
            <rFont val="Tahoma"/>
          </rPr>
          <t xml:space="preserve">This amount is what you owe on real estate contracts or mortgages and is determined by subtracting the current portion of your debt (amount you owe this year) from the total non-current liability (amount you still owe after this year). This section includes all loans or contracts for deed and real estate mortgages or land improvements (terraces, tiling, buildings and fences). Do not report the current portion, which you recorded under current liabilities, again in this section.
</t>
        </r>
      </text>
    </comment>
    <comment ref="B40" authorId="0">
      <text>
        <r>
          <rPr>
            <sz val="8"/>
            <color indexed="81"/>
            <rFont val="Tahoma"/>
          </rPr>
          <t xml:space="preserve">This area is for the liabilities that are not due within a year. These liabilities represent items that have a useful life of more than one year and are used by you to produce something or provide a service.
</t>
        </r>
      </text>
    </comment>
  </commentList>
</comments>
</file>

<file path=xl/comments10.xml><?xml version="1.0" encoding="utf-8"?>
<comments xmlns="http://schemas.openxmlformats.org/spreadsheetml/2006/main">
  <authors>
    <author>aata</author>
  </authors>
  <commentList>
    <comment ref="L2" authorId="0">
      <text>
        <r>
          <rPr>
            <sz val="8"/>
            <color indexed="81"/>
            <rFont val="Tahoma"/>
          </rPr>
          <t xml:space="preserve">0 Unattained / Approaching Attainment            
1 Attained
2 Exceeded
3 Mastered
</t>
        </r>
      </text>
    </comment>
    <comment ref="N2" authorId="0">
      <text>
        <r>
          <rPr>
            <sz val="8"/>
            <color indexed="81"/>
            <rFont val="Tahoma"/>
          </rPr>
          <t xml:space="preserve">1  Written Test               
2  Oral Presention              
3  Project                        
4  Portfolio                     
5  Classoom Observation       6  Workplace Observation  
</t>
        </r>
      </text>
    </comment>
  </commentList>
</comments>
</file>

<file path=xl/comments11.xml><?xml version="1.0" encoding="utf-8"?>
<comments xmlns="http://schemas.openxmlformats.org/spreadsheetml/2006/main">
  <authors>
    <author>aata</author>
  </authors>
  <commentList>
    <comment ref="L2" authorId="0">
      <text>
        <r>
          <rPr>
            <sz val="8"/>
            <color indexed="81"/>
            <rFont val="Tahoma"/>
          </rPr>
          <t xml:space="preserve">0 Unattained / Approaching Attainment            
1 Attained
2 Exceeded
3 Mastered
</t>
        </r>
      </text>
    </comment>
    <comment ref="N2" authorId="0">
      <text>
        <r>
          <rPr>
            <sz val="8"/>
            <color indexed="81"/>
            <rFont val="Tahoma"/>
          </rPr>
          <t xml:space="preserve">1  Written Test               
2  Oral Presention              
3  Project                        
4  Portfolio                     
5  Classoom Observation       6  Workplace Observation  
</t>
        </r>
      </text>
    </comment>
  </commentList>
</comments>
</file>

<file path=xl/comments12.xml><?xml version="1.0" encoding="utf-8"?>
<comments xmlns="http://schemas.openxmlformats.org/spreadsheetml/2006/main">
  <authors>
    <author>aata</author>
  </authors>
  <commentList>
    <comment ref="C1" authorId="0">
      <text>
        <r>
          <rPr>
            <sz val="8"/>
            <color indexed="81"/>
            <rFont val="Tahoma"/>
          </rPr>
          <t xml:space="preserve">0 Unattained / Approaching Attainment            
1 Attained
2 Exceeded
3 Mastered
</t>
        </r>
      </text>
    </comment>
    <comment ref="E1" authorId="0">
      <text>
        <r>
          <rPr>
            <sz val="8"/>
            <color indexed="81"/>
            <rFont val="Tahoma"/>
          </rPr>
          <t xml:space="preserve">1  Written Test               
2  Oral Presention              
3  Project                        
4  Portfolio                     
5  Classoom Observation       6  Workplace Observation  
</t>
        </r>
      </text>
    </comment>
  </commentList>
</comments>
</file>

<file path=xl/comments2.xml><?xml version="1.0" encoding="utf-8"?>
<comments xmlns="http://schemas.openxmlformats.org/spreadsheetml/2006/main">
  <authors>
    <author>Bushong</author>
  </authors>
  <commentList>
    <comment ref="B4" authorId="0">
      <text>
        <r>
          <rPr>
            <sz val="8"/>
            <color indexed="81"/>
            <rFont val="Tahoma"/>
          </rPr>
          <t xml:space="preserve">Think about when you first started this enterprise and what happened? Did any particular person or event spur your interest to begin a program?
</t>
        </r>
      </text>
    </comment>
    <comment ref="B23" authorId="0">
      <text>
        <r>
          <rPr>
            <sz val="8"/>
            <color indexed="81"/>
            <rFont val="Tahoma"/>
          </rPr>
          <t xml:space="preserve">Setting goals is very important in successful SAE programs. Did you have a goal when you first started? What did you want to accomplish by this point in your program?
</t>
        </r>
      </text>
    </comment>
    <comment ref="B44" authorId="0">
      <text>
        <r>
          <rPr>
            <sz val="8"/>
            <color indexed="81"/>
            <rFont val="Tahoma"/>
          </rPr>
          <t xml:space="preserve">There are circumstances—such as where you live, facilities at school or community and your parents’ occupation —that can be considered advantages or disadvantages. Natural disasters such as floods or drought can be considered disadvantages. Make certain that you explain any unique or questionable situations that impact your SAE. Describe how these circumstances impacted your achievements.
</t>
        </r>
      </text>
    </comment>
    <comment ref="B58" authorId="0">
      <text>
        <r>
          <rPr>
            <sz val="8"/>
            <color indexed="81"/>
            <rFont val="Tahoma"/>
          </rPr>
          <t xml:space="preserve">Describe your position, your responsibilities, the number of hours worked and other important information that explains your placement position.
There are many ways to obtain assets: working other jobs, securing loans, inheriting, exchanging labor or materials and even bartering.
</t>
        </r>
      </text>
    </comment>
    <comment ref="B74" authorId="0">
      <text>
        <r>
          <rPr>
            <sz val="8"/>
            <color indexed="81"/>
            <rFont val="Tahoma"/>
          </rPr>
          <t>Describe your responsibilities and note any changes that have occurred throughout your time in this position.  Your entire position could have changed.
Explain how you promoted, sold and distributed your products.</t>
        </r>
      </text>
    </comment>
    <comment ref="B90" authorId="0">
      <text>
        <r>
          <rPr>
            <sz val="8"/>
            <color indexed="81"/>
            <rFont val="Tahoma"/>
          </rPr>
          <t xml:space="preserve">
You should have learned many skills at this point in your SAE. In this section, clarify how the skills developed relate to your stated goals and objectives.</t>
        </r>
      </text>
    </comment>
    <comment ref="B110" authorId="0">
      <text>
        <r>
          <rPr>
            <sz val="8"/>
            <color indexed="81"/>
            <rFont val="Tahoma"/>
          </rPr>
          <t xml:space="preserve">
Where do you want to be in the future? Be as specific as you can in describing each goal.</t>
        </r>
      </text>
    </comment>
  </commentList>
</comments>
</file>

<file path=xl/comments3.xml><?xml version="1.0" encoding="utf-8"?>
<comments xmlns="http://schemas.openxmlformats.org/spreadsheetml/2006/main">
  <authors>
    <author>ddbushon</author>
  </authors>
  <commentList>
    <comment ref="B1" authorId="0">
      <text>
        <r>
          <rPr>
            <sz val="8"/>
            <color indexed="81"/>
            <rFont val="Tahoma"/>
          </rPr>
          <t xml:space="preserve">
All items listed in the inventory pages must be the student's share (value) as of January 1 (or beginning date of this recordbook) and/or the ending date (December 31) of this recordbook.
A. Investment in harvested and growing crops.
This area includes crops owned solely or in partnership by you, those held for livestock feed or later resale and those unharvested or perennials crops that maintained a field value. 
B. Investment in feed, seed, fertilizer, chemicals, supplies and other current/operating assets.
This area includes consumable items such as livestock feed and veterinary supplies; crop supplies like potting soil, fertilizers, pesticides and other supplies such as gas, oil or spare parts.
C. Investment in merchandise, crops and livestock purchased for resale.
This area is for inventoried items purchased for resale and owned by you.
D. Investment in raised market livestock and poultry.
This category includes home-raised livestock and poultry owned by you.</t>
        </r>
      </text>
    </comment>
  </commentList>
</comments>
</file>

<file path=xl/comments4.xml><?xml version="1.0" encoding="utf-8"?>
<comments xmlns="http://schemas.openxmlformats.org/spreadsheetml/2006/main">
  <authors>
    <author>ddbushon</author>
  </authors>
  <commentList>
    <comment ref="D1" authorId="0">
      <text>
        <r>
          <rPr>
            <sz val="8"/>
            <color indexed="81"/>
            <rFont val="Tahoma"/>
          </rPr>
          <t xml:space="preserve">E. Investment in non-depreciable draft, pleasure or breeding livestock and poultry.
This area includes all non-depreciable draft, pleasure or breeding livestock and poultry owned by you.  This figure includes animals that have not reached their maturity value (the point at which they start to decline in value), making them non-depreciable.
F. Candidates investment in depreciable draft, pleasure or breeding livestock
List the livestock that have reached their maturity value at their remaining book value.
G. Investment in machinery, equipment and fixtures
In this area, list machinery, tool and equipment values at their remaining book value, meaning acquisition cost minus depreciation.
H. Investment in depreciable land improvements, buildings and fences
List land improvements such as terraces, tiling, buildings and fences at their remaining book value, meaning acquisition cost minus depreciation.
I. Investment in land
It is important to keep land values at their purchase cost. Increasing their values due to inflation will lead to an unrealistic earnings statement.
</t>
        </r>
      </text>
    </comment>
  </commentList>
</comments>
</file>

<file path=xl/comments5.xml><?xml version="1.0" encoding="utf-8"?>
<comments xmlns="http://schemas.openxmlformats.org/spreadsheetml/2006/main">
  <authors>
    <author>Bushong</author>
  </authors>
  <commentList>
    <comment ref="B2" authorId="0">
      <text>
        <r>
          <rPr>
            <b/>
            <sz val="8"/>
            <color indexed="81"/>
            <rFont val="Tahoma"/>
          </rPr>
          <t>Expenses:
2.1 Inventory for resale
2.2  Cash Feed
2.3  Non Cash Feed
2.4  Cash Other
2.5  Non Cash Other
2.6  Non Current Capital Purchases
2.7  Employee Wage Expenses
2.8  Taxes and FICA</t>
        </r>
      </text>
    </comment>
    <comment ref="E2" authorId="0">
      <text>
        <r>
          <rPr>
            <b/>
            <sz val="8"/>
            <color indexed="81"/>
            <rFont val="Tahoma"/>
          </rPr>
          <t xml:space="preserve">Income:
3.1  Cash Sales
3.2  Home Use Non Cash
3.3  Bartered Income
3.4  Labor Exchange Income
3.5  Non Current Capital Sales
3.6  Wages
3.7  Unpaid Hours
</t>
        </r>
        <r>
          <rPr>
            <sz val="8"/>
            <color indexed="81"/>
            <rFont val="Tahoma"/>
          </rPr>
          <t xml:space="preserve">
</t>
        </r>
      </text>
    </comment>
  </commentList>
</comments>
</file>

<file path=xl/comments6.xml><?xml version="1.0" encoding="utf-8"?>
<comments xmlns="http://schemas.openxmlformats.org/spreadsheetml/2006/main">
  <authors>
    <author>Bushong</author>
  </authors>
  <commentList>
    <comment ref="A6" authorId="0">
      <text>
        <r>
          <rPr>
            <sz val="8"/>
            <color indexed="81"/>
            <rFont val="Tahoma"/>
          </rPr>
          <t xml:space="preserve">Today, you can become successfully established in many agriculturally-related occupations without acquiring physical ownership of land, equipment and facilities. To help you if you have this type of SAE, the National FFA Board of Directors has determined that you can claim educational expenses such as tuition, registration fees and books as a productively invested asset in meeting this American FFA Degree constitutional requirement. To be eligible, you must have expended the amounts used for tuition, registration fees and books from your own funds.
</t>
        </r>
      </text>
    </comment>
  </commentList>
</comments>
</file>

<file path=xl/comments7.xml><?xml version="1.0" encoding="utf-8"?>
<comments xmlns="http://schemas.openxmlformats.org/spreadsheetml/2006/main">
  <authors>
    <author>HP Authorized Customer</author>
  </authors>
  <commentList>
    <comment ref="B9" authorId="0">
      <text>
        <r>
          <rPr>
            <sz val="8"/>
            <color indexed="81"/>
            <rFont val="Tahoma"/>
          </rPr>
          <t xml:space="preserve">Examples:
SKILLS, COMPETENCIES AND KNOWLEDGE - Used hormones to regulate plant growth.  I’ve developed the ability to match fertilizer use with yield goals.
CONTRIBUTIONS TO SUCCESS - By reducing the time required to reach maturity, I was able to market plants two weeks earlier than in previous years. The number of potted plants sold increased by 10 percent.
SKILLS, COMPETENCIES AND KNOWLEDGE - Topped and shaped Christmas trees to meet customer
demand for high quality consumer products. 
CONTRIBUTIONS TO SUCCESS - Topped and shaped trees sold for $3 more per tree than unshaped trees.
SKILLS, COMPETENCIES AND KNOWLEDGE - Developed a plan for managing herd health.
CONTRIBUTIONS TO SUCCESS - Used insecticide ear tags to control flies and reduce the stress on cows, resulting in more milk for calves and an estimated 10-pound increase in weaning weight per calf.
SKILLS, COMPETENCIES AND KNOWLEDGE -  I’ve developed the ability to match fertilizer use with yield goals.
CONTRIBUTIONS TO SUCCESS - Fertilized corn according to yield goal and soil test to achieve an average yield per acre of 169 bushels on 111 acres.
</t>
        </r>
      </text>
    </comment>
  </commentList>
</comments>
</file>

<file path=xl/comments8.xml><?xml version="1.0" encoding="utf-8"?>
<comments xmlns="http://schemas.openxmlformats.org/spreadsheetml/2006/main">
  <authors>
    <author>Bushong</author>
  </authors>
  <commentList>
    <comment ref="C2" authorId="0">
      <text>
        <r>
          <rPr>
            <sz val="8"/>
            <color indexed="81"/>
            <rFont val="Tahoma"/>
          </rPr>
          <t xml:space="preserve">Skills are specific tasks that you can perform with some level of competence. Examples in a dairy SAE can include your ability to test for mastitis, mix feed additives or inseminate cattle through artificial means. Examples in a sales and service SAE can include your ability to price merchandise and take inventory. You may not practice these skills everyday.
Select the six most important skills that you gained while working in your placement program.
</t>
        </r>
        <r>
          <rPr>
            <b/>
            <sz val="8"/>
            <color indexed="81"/>
            <rFont val="Tahoma"/>
            <family val="2"/>
          </rPr>
          <t>Year</t>
        </r>
        <r>
          <rPr>
            <sz val="8"/>
            <color indexed="81"/>
            <rFont val="Tahoma"/>
          </rPr>
          <t xml:space="preserve"> - This area is for the specific calendar year in which the activity occurred.
</t>
        </r>
        <r>
          <rPr>
            <b/>
            <sz val="8"/>
            <color indexed="81"/>
            <rFont val="Tahoma"/>
            <family val="2"/>
          </rPr>
          <t>Skill</t>
        </r>
        <r>
          <rPr>
            <sz val="8"/>
            <color indexed="81"/>
            <rFont val="Tahoma"/>
          </rPr>
          <t xml:space="preserve"> - This area is for a short statement that describes the activity.
</t>
        </r>
        <r>
          <rPr>
            <b/>
            <sz val="8"/>
            <color indexed="81"/>
            <rFont val="Tahoma"/>
            <family val="2"/>
          </rPr>
          <t xml:space="preserve">Where Attained - </t>
        </r>
        <r>
          <rPr>
            <sz val="8"/>
            <color indexed="81"/>
            <rFont val="Tahoma"/>
          </rPr>
          <t xml:space="preserve">This area is for the place where you obtained this experience.
</t>
        </r>
        <r>
          <rPr>
            <b/>
            <sz val="8"/>
            <color indexed="81"/>
            <rFont val="Tahoma"/>
            <family val="2"/>
          </rPr>
          <t xml:space="preserve">Student Hours - </t>
        </r>
        <r>
          <rPr>
            <sz val="8"/>
            <color indexed="81"/>
            <rFont val="Tahoma"/>
          </rPr>
          <t xml:space="preserve">This figure represents the total hours you devoted to the activity. How much time did you spend practicing this skill?
Examples:
</t>
        </r>
        <r>
          <rPr>
            <b/>
            <sz val="8"/>
            <color indexed="81"/>
            <rFont val="Tahoma"/>
            <family val="2"/>
          </rPr>
          <t xml:space="preserve">Description of Skill:  </t>
        </r>
        <r>
          <rPr>
            <sz val="8"/>
            <color indexed="81"/>
            <rFont val="Tahoma"/>
          </rPr>
          <t xml:space="preserve">Knowing that the way one displays merchandise affects the interest customers show, I learned to display the high profit, fast-moving merchandise close to areas of heavy customer traffic.
</t>
        </r>
        <r>
          <rPr>
            <b/>
            <sz val="8"/>
            <color indexed="81"/>
            <rFont val="Tahoma"/>
            <family val="2"/>
          </rPr>
          <t>Year - 200?</t>
        </r>
        <r>
          <rPr>
            <sz val="8"/>
            <color indexed="81"/>
            <rFont val="Tahoma"/>
          </rPr>
          <t xml:space="preserve">
</t>
        </r>
        <r>
          <rPr>
            <b/>
            <sz val="8"/>
            <color indexed="81"/>
            <rFont val="Tahoma"/>
            <family val="2"/>
          </rPr>
          <t xml:space="preserve">Skill - </t>
        </r>
        <r>
          <rPr>
            <sz val="8"/>
            <color indexed="81"/>
            <rFont val="Tahoma"/>
          </rPr>
          <t xml:space="preserve">Learned to display merchandise to attract customer attention.
</t>
        </r>
        <r>
          <rPr>
            <b/>
            <sz val="8"/>
            <color indexed="81"/>
            <rFont val="Tahoma"/>
            <family val="2"/>
          </rPr>
          <t xml:space="preserve">Where Attained - </t>
        </r>
        <r>
          <rPr>
            <sz val="8"/>
            <color indexed="81"/>
            <rFont val="Tahoma"/>
          </rPr>
          <t xml:space="preserve">Oddmark Garden Store
</t>
        </r>
        <r>
          <rPr>
            <b/>
            <sz val="8"/>
            <color indexed="81"/>
            <rFont val="Tahoma"/>
            <family val="2"/>
          </rPr>
          <t xml:space="preserve">Student Hours - </t>
        </r>
        <r>
          <rPr>
            <sz val="8"/>
            <color indexed="81"/>
            <rFont val="Tahoma"/>
          </rPr>
          <t xml:space="preserve">100
</t>
        </r>
        <r>
          <rPr>
            <b/>
            <sz val="8"/>
            <color indexed="81"/>
            <rFont val="Tahoma"/>
            <family val="2"/>
          </rPr>
          <t xml:space="preserve">Description of Skill:  </t>
        </r>
        <r>
          <rPr>
            <sz val="8"/>
            <color indexed="81"/>
            <rFont val="Tahoma"/>
          </rPr>
          <t xml:space="preserve">Sanitation in a small animal care facility is essential to prevent the spread of diseases and parasites. I learned to treat all incoming animals for external parasites before assigning them to a cage. Cages were periodically steam cleaned to kill any parasite eggs deposited during an animal’s stay.
</t>
        </r>
        <r>
          <rPr>
            <b/>
            <sz val="8"/>
            <color indexed="81"/>
            <rFont val="Tahoma"/>
            <family val="2"/>
          </rPr>
          <t>Year - 200?</t>
        </r>
        <r>
          <rPr>
            <sz val="8"/>
            <color indexed="81"/>
            <rFont val="Tahoma"/>
          </rPr>
          <t xml:space="preserve">
</t>
        </r>
        <r>
          <rPr>
            <b/>
            <sz val="8"/>
            <color indexed="81"/>
            <rFont val="Tahoma"/>
            <family val="2"/>
          </rPr>
          <t xml:space="preserve">Skill - </t>
        </r>
        <r>
          <rPr>
            <sz val="8"/>
            <color indexed="81"/>
            <rFont val="Tahoma"/>
          </rPr>
          <t xml:space="preserve">Learned to maintain sanitary facilities for small animal care.
</t>
        </r>
        <r>
          <rPr>
            <b/>
            <sz val="8"/>
            <color indexed="81"/>
            <rFont val="Tahoma"/>
            <family val="2"/>
          </rPr>
          <t xml:space="preserve">Where Attained -  </t>
        </r>
        <r>
          <rPr>
            <sz val="8"/>
            <color indexed="81"/>
            <rFont val="Tahoma"/>
          </rPr>
          <t xml:space="preserve">Paws-n-Claws Vet Center
</t>
        </r>
        <r>
          <rPr>
            <b/>
            <sz val="8"/>
            <color indexed="81"/>
            <rFont val="Tahoma"/>
            <family val="2"/>
          </rPr>
          <t xml:space="preserve">Student Hours - </t>
        </r>
        <r>
          <rPr>
            <sz val="8"/>
            <color indexed="81"/>
            <rFont val="Tahoma"/>
          </rPr>
          <t xml:space="preserve">120
</t>
        </r>
        <r>
          <rPr>
            <b/>
            <sz val="8"/>
            <color indexed="81"/>
            <rFont val="Tahoma"/>
            <family val="2"/>
          </rPr>
          <t xml:space="preserve">Description of Skill:  </t>
        </r>
        <r>
          <rPr>
            <sz val="8"/>
            <color indexed="81"/>
            <rFont val="Tahoma"/>
          </rPr>
          <t xml:space="preserve">Detecting heat at the right time ensures high conception rates and is essential to a successful A.I. program. A sow in heat will have a swollen vulva and discharge. She will stand without resistance. I take a spirette catheter and turn it counter clockwise at a 45 degree angle into the vulva. When it passes the cervix, then I can squeeze the sperm out of the catheter.
</t>
        </r>
        <r>
          <rPr>
            <b/>
            <sz val="8"/>
            <color indexed="81"/>
            <rFont val="Tahoma"/>
            <family val="2"/>
          </rPr>
          <t>Year - 200?</t>
        </r>
        <r>
          <rPr>
            <sz val="8"/>
            <color indexed="81"/>
            <rFont val="Tahoma"/>
          </rPr>
          <t xml:space="preserve">
</t>
        </r>
        <r>
          <rPr>
            <b/>
            <sz val="8"/>
            <color indexed="81"/>
            <rFont val="Tahoma"/>
            <family val="2"/>
          </rPr>
          <t xml:space="preserve">Skill - </t>
        </r>
        <r>
          <rPr>
            <sz val="8"/>
            <color indexed="81"/>
            <rFont val="Tahoma"/>
          </rPr>
          <t xml:space="preserve">Detected heat and artificially inseminated swine.  
</t>
        </r>
        <r>
          <rPr>
            <b/>
            <sz val="8"/>
            <color indexed="81"/>
            <rFont val="Tahoma"/>
            <family val="2"/>
          </rPr>
          <t xml:space="preserve">Where Attained - </t>
        </r>
        <r>
          <rPr>
            <sz val="8"/>
            <color indexed="81"/>
            <rFont val="Tahoma"/>
          </rPr>
          <t xml:space="preserve">Our Farm
</t>
        </r>
        <r>
          <rPr>
            <b/>
            <sz val="8"/>
            <color indexed="81"/>
            <rFont val="Tahoma"/>
            <family val="2"/>
          </rPr>
          <t xml:space="preserve">Student Hours - </t>
        </r>
        <r>
          <rPr>
            <sz val="8"/>
            <color indexed="81"/>
            <rFont val="Tahoma"/>
          </rPr>
          <t xml:space="preserve">75
</t>
        </r>
      </text>
    </comment>
    <comment ref="R2" authorId="0">
      <text>
        <r>
          <rPr>
            <sz val="8"/>
            <color indexed="81"/>
            <rFont val="Tahoma"/>
          </rPr>
          <t xml:space="preserve">Activities are a main part of your job and tasks that you regularly perform as a part of your job description. For example in a dairy placement SAE, you may milk, feed or inspect the health of cattle. In a sales and service SAE, you may stock shelves.
</t>
        </r>
        <r>
          <rPr>
            <b/>
            <sz val="8"/>
            <color indexed="81"/>
            <rFont val="Tahoma"/>
            <family val="2"/>
          </rPr>
          <t xml:space="preserve">Year - </t>
        </r>
        <r>
          <rPr>
            <sz val="8"/>
            <color indexed="81"/>
            <rFont val="Tahoma"/>
          </rPr>
          <t xml:space="preserve">This area is for the specific calendar year in which the activity took place.
</t>
        </r>
        <r>
          <rPr>
            <b/>
            <sz val="8"/>
            <color indexed="81"/>
            <rFont val="Tahoma"/>
            <family val="2"/>
          </rPr>
          <t xml:space="preserve">Activity - </t>
        </r>
        <r>
          <rPr>
            <sz val="8"/>
            <color indexed="81"/>
            <rFont val="Tahoma"/>
          </rPr>
          <t xml:space="preserve">This area is for a short statement that describes the activity.
</t>
        </r>
        <r>
          <rPr>
            <b/>
            <sz val="8"/>
            <color indexed="81"/>
            <rFont val="Tahoma"/>
            <family val="2"/>
          </rPr>
          <t xml:space="preserve">Where Attained - </t>
        </r>
        <r>
          <rPr>
            <sz val="8"/>
            <color indexed="81"/>
            <rFont val="Tahoma"/>
          </rPr>
          <t xml:space="preserve">This area is for the place where you received this experience.
</t>
        </r>
        <r>
          <rPr>
            <b/>
            <sz val="8"/>
            <color indexed="81"/>
            <rFont val="Tahoma"/>
            <family val="2"/>
          </rPr>
          <t xml:space="preserve">Student Hours - </t>
        </r>
        <r>
          <rPr>
            <sz val="8"/>
            <color indexed="81"/>
            <rFont val="Tahoma"/>
          </rPr>
          <t xml:space="preserve">This area is for the total hours you devoted to the activity.
Examples:
</t>
        </r>
        <r>
          <rPr>
            <b/>
            <sz val="8"/>
            <color indexed="81"/>
            <rFont val="Tahoma"/>
            <family val="2"/>
          </rPr>
          <t xml:space="preserve">Description of Activity: </t>
        </r>
        <r>
          <rPr>
            <sz val="8"/>
            <color indexed="81"/>
            <rFont val="Tahoma"/>
          </rPr>
          <t xml:space="preserve">I was responsible for selling bedding plants, roses and shrubs to urban gardeners. Duties included arranging displays, recommending types of plants based on customer desires, handling cash and credit sales, as well as delivering to customers’ vehicles.
</t>
        </r>
        <r>
          <rPr>
            <b/>
            <sz val="8"/>
            <color indexed="81"/>
            <rFont val="Tahoma"/>
            <family val="2"/>
          </rPr>
          <t>Year - 200?</t>
        </r>
        <r>
          <rPr>
            <sz val="8"/>
            <color indexed="81"/>
            <rFont val="Tahoma"/>
          </rPr>
          <t xml:space="preserve">
</t>
        </r>
        <r>
          <rPr>
            <b/>
            <sz val="8"/>
            <color indexed="81"/>
            <rFont val="Tahoma"/>
            <family val="2"/>
          </rPr>
          <t xml:space="preserve">Activity - </t>
        </r>
        <r>
          <rPr>
            <sz val="8"/>
            <color indexed="81"/>
            <rFont val="Tahoma"/>
          </rPr>
          <t xml:space="preserve">Retail sale 
</t>
        </r>
        <r>
          <rPr>
            <b/>
            <sz val="8"/>
            <color indexed="81"/>
            <rFont val="Tahoma"/>
            <family val="2"/>
          </rPr>
          <t xml:space="preserve">Where Attained - </t>
        </r>
        <r>
          <rPr>
            <sz val="8"/>
            <color indexed="81"/>
            <rFont val="Tahoma"/>
          </rPr>
          <t xml:space="preserve">Oddmark Garden Store
</t>
        </r>
        <r>
          <rPr>
            <b/>
            <sz val="8"/>
            <color indexed="81"/>
            <rFont val="Tahoma"/>
            <family val="2"/>
          </rPr>
          <t xml:space="preserve">Student Hours - </t>
        </r>
        <r>
          <rPr>
            <sz val="8"/>
            <color indexed="81"/>
            <rFont val="Tahoma"/>
          </rPr>
          <t xml:space="preserve">480
</t>
        </r>
        <r>
          <rPr>
            <b/>
            <sz val="8"/>
            <color indexed="81"/>
            <rFont val="Tahoma"/>
            <family val="2"/>
          </rPr>
          <t xml:space="preserve">Description of Skill: - </t>
        </r>
        <r>
          <rPr>
            <sz val="8"/>
            <color indexed="81"/>
            <rFont val="Tahoma"/>
          </rPr>
          <t xml:space="preserve">I was responsible for the care and maintenance of caged areas. Performed daily care and feeding of pets admitted for veterinary care. Handled the admission of animals for boarding. Occasionally assisted the veterinarian in small animal surgery. Made recommendations to pet owners for grooming and exercising.
</t>
        </r>
        <r>
          <rPr>
            <b/>
            <sz val="8"/>
            <color indexed="81"/>
            <rFont val="Tahoma"/>
            <family val="2"/>
          </rPr>
          <t>Year - 200?</t>
        </r>
        <r>
          <rPr>
            <sz val="8"/>
            <color indexed="81"/>
            <rFont val="Tahoma"/>
          </rPr>
          <t xml:space="preserve">
</t>
        </r>
        <r>
          <rPr>
            <b/>
            <sz val="8"/>
            <color indexed="81"/>
            <rFont val="Tahoma"/>
            <family val="2"/>
          </rPr>
          <t xml:space="preserve">Activity - </t>
        </r>
        <r>
          <rPr>
            <sz val="8"/>
            <color indexed="81"/>
            <rFont val="Tahoma"/>
          </rPr>
          <t xml:space="preserve">Small animal care
</t>
        </r>
        <r>
          <rPr>
            <b/>
            <sz val="8"/>
            <color indexed="81"/>
            <rFont val="Tahoma"/>
            <family val="2"/>
          </rPr>
          <t xml:space="preserve">Where Attained - </t>
        </r>
        <r>
          <rPr>
            <sz val="8"/>
            <color indexed="81"/>
            <rFont val="Tahoma"/>
          </rPr>
          <t xml:space="preserve">Paws-n-Claws Vet Center
</t>
        </r>
        <r>
          <rPr>
            <b/>
            <sz val="8"/>
            <color indexed="81"/>
            <rFont val="Tahoma"/>
            <family val="2"/>
          </rPr>
          <t xml:space="preserve">Student Hours - </t>
        </r>
        <r>
          <rPr>
            <sz val="8"/>
            <color indexed="81"/>
            <rFont val="Tahoma"/>
          </rPr>
          <t xml:space="preserve">600
</t>
        </r>
        <r>
          <rPr>
            <b/>
            <sz val="8"/>
            <color indexed="81"/>
            <rFont val="Tahoma"/>
            <family val="2"/>
          </rPr>
          <t xml:space="preserve">Description of Activity:  </t>
        </r>
        <r>
          <rPr>
            <sz val="8"/>
            <color indexed="81"/>
            <rFont val="Tahoma"/>
          </rPr>
          <t xml:space="preserve">Our Farm has 20 buildings, several tractors, trucks, other equipment and fencing. We do all our own maintenance in the shop area. We also construct our own buildings. Through my agricultural education courses, I learned to weld, which is helpful in my tasks.
</t>
        </r>
        <r>
          <rPr>
            <b/>
            <sz val="8"/>
            <color indexed="81"/>
            <rFont val="Tahoma"/>
            <family val="2"/>
          </rPr>
          <t>Year</t>
        </r>
        <r>
          <rPr>
            <sz val="8"/>
            <color indexed="81"/>
            <rFont val="Tahoma"/>
          </rPr>
          <t xml:space="preserve"> - 2001
</t>
        </r>
        <r>
          <rPr>
            <b/>
            <sz val="8"/>
            <color indexed="81"/>
            <rFont val="Tahoma"/>
            <family val="2"/>
          </rPr>
          <t>Activity</t>
        </r>
        <r>
          <rPr>
            <sz val="8"/>
            <color indexed="81"/>
            <rFont val="Tahoma"/>
          </rPr>
          <t xml:space="preserve"> - Equipment and building maintenance
</t>
        </r>
        <r>
          <rPr>
            <b/>
            <sz val="8"/>
            <color indexed="81"/>
            <rFont val="Tahoma"/>
            <family val="2"/>
          </rPr>
          <t xml:space="preserve">Where Attained - </t>
        </r>
        <r>
          <rPr>
            <sz val="8"/>
            <color indexed="81"/>
            <rFont val="Tahoma"/>
          </rPr>
          <t xml:space="preserve">Our Farm
</t>
        </r>
        <r>
          <rPr>
            <b/>
            <sz val="8"/>
            <color indexed="81"/>
            <rFont val="Tahoma"/>
            <family val="2"/>
          </rPr>
          <t xml:space="preserve">Student Hours - </t>
        </r>
        <r>
          <rPr>
            <sz val="8"/>
            <color indexed="81"/>
            <rFont val="Tahoma"/>
          </rPr>
          <t xml:space="preserve">800
</t>
        </r>
      </text>
    </comment>
  </commentList>
</comments>
</file>

<file path=xl/comments9.xml><?xml version="1.0" encoding="utf-8"?>
<comments xmlns="http://schemas.openxmlformats.org/spreadsheetml/2006/main">
  <authors>
    <author>HP Authorized Customer</author>
  </authors>
  <commentList>
    <comment ref="D1" authorId="0">
      <text>
        <r>
          <rPr>
            <sz val="8"/>
            <color indexed="81"/>
            <rFont val="Tahoma"/>
          </rPr>
          <t xml:space="preserve">A résumé is a written account of your experiences and accomplishments that you use to explain to potential
employers why you are the most qualified person for a specific position. Sooner or later, if you want a job, you will need
to develop a résumé.
Your involvement in agricultural education and FFA has provided you with numerous noteworthy employment and
career-related opportunities. Recording these accomplishments, as they happen, is one of many steps you can do to
prepare yourself for one of the many challenging and rewarding agricultural careers.
a. Name/address/phone/FFA chapter
Include your name, current address, telephone number and the name of your FFA chapter.
b. Career objective
Indicate both short- and long-term specific career goals.
c. Education
List specific courses, seminars or other educational experiences that helped to prepare you for your stated career objective.
Examples:
- attended seminars on specific topics of interest
- earned state-level certification for pesticide and herbicide applications
- toured three commercial greenhouse operations
- completed a plant science short course
- participated in a one-week ecology camp
- attended a garden seed seminar
3. (For Entrepreneurship only) Describe your marketing and merchandising plans for this
proficiency award area.
Explain how you promoted, sold and distributed your products.
3. (For Placement only) How has your position description and/or responsibilities changed during
the time of your placement?
Describe your responsibilities and note any changes that have occurred throughout your time in this position. Your
entire position could have changed.
d. FFA leadership activities/awards
Leadership development opportunities come in many different forms. Some activities are the direct result of FFA
membership, while others are offered by the school and community and are available to all students.
Examples:
- FFA offices held—junior officer, secretary or president of chapter
- Major committee assignments—chairperson of fundraising or spring banquet
- State, national conventions—courtesy corps member, chapter or state delegate
- Recognition received—Star Greenhand, Chapter Star Farmer, Chapter Star in Agribusiness, Chapter
Star in Agricultural Placement, Chapter Star in Agriscience, State Star Farmer, State Star in Agribusiness,
State Star in Agricultural Placement, State Star in Agriscience, chapter member of the year, 100 percent
attendance at chapter functions
e. School leadership activities/awards
Include major school leadership activities and accomplishments that were available to all students.
Examples:
class officer, member of various clubs (Spanish, VICA, DECA, etc.), homecoming events, National Honor
Society, Who’s Who Among American High School Students, organized sports (track, basketball, etc.), school
audio visual/TV production staff, school librarian staff, school newspaper, yearbook staff, band, chorus,
drama and class plays
f. Community leadership activities/awards
Include major community related activities.
Examples:
fire department volunteer; superintendent of beef department at the county fair; junior scout leader; scouting
program member; hospital, nursing home or child care center volunteer; church youth group member, officer
or usher and volunteer naturalist at county park
g. Professional associations
Examples:
subscriptions to agricultural-related publications; vice president of county hunting club; member of local, state
and/or national nursery associations; member of state honey producers association, Ducks Unlimited, Hops
Growers of America, livestock breed association, FFA Alumni affiliate or other associations
h. Other accomplishments
Include all other accomplishments that have been achieved during the years covered by your application.
Examples:
- exhibited cheese at the State Cheese Manufacturers Association meeting
- winner of DAR essay writing award
i. References
References are a normal part of a business résumé. It is best to have references from individuals who are not related to
you. List the names, addresses and phone numbers of three people who can serve as good references for you. Do not
send/attach letters for this item.
</t>
        </r>
      </text>
    </comment>
  </commentList>
</comments>
</file>

<file path=xl/sharedStrings.xml><?xml version="1.0" encoding="utf-8"?>
<sst xmlns="http://schemas.openxmlformats.org/spreadsheetml/2006/main" count="2107" uniqueCount="1074">
  <si>
    <t>Enterprise Number</t>
  </si>
  <si>
    <t>Description</t>
  </si>
  <si>
    <t>Quantity</t>
  </si>
  <si>
    <t>Beg</t>
  </si>
  <si>
    <t>End</t>
  </si>
  <si>
    <t>TOTAL</t>
  </si>
  <si>
    <t xml:space="preserve">     expenses, and other current assets:</t>
  </si>
  <si>
    <t xml:space="preserve">  </t>
  </si>
  <si>
    <t xml:space="preserve"> Current Inventory Statement</t>
  </si>
  <si>
    <t xml:space="preserve">      and poultry:</t>
  </si>
  <si>
    <t>Beginning Value</t>
  </si>
  <si>
    <t>Ending Value</t>
  </si>
  <si>
    <t>Depreciation</t>
  </si>
  <si>
    <t>Acquisition</t>
  </si>
  <si>
    <t>Code</t>
  </si>
  <si>
    <t>Total</t>
  </si>
  <si>
    <t>Current Inventory Purchases</t>
  </si>
  <si>
    <t>Cash Sales</t>
  </si>
  <si>
    <t>Cash Feed Expense</t>
  </si>
  <si>
    <t>Value of Home Use</t>
  </si>
  <si>
    <t>Non Cash - Feed Expense</t>
  </si>
  <si>
    <t>Bartered Income</t>
  </si>
  <si>
    <t>Cash - Other Expense</t>
  </si>
  <si>
    <t>Labor Excange Income</t>
  </si>
  <si>
    <t>Non Cash - Other Expense</t>
  </si>
  <si>
    <t>Non Current Capital Sales</t>
  </si>
  <si>
    <t>Capital Purchases</t>
  </si>
  <si>
    <t>Wages</t>
  </si>
  <si>
    <t>Wage Expenses</t>
  </si>
  <si>
    <t>Unpaid Hours</t>
  </si>
  <si>
    <t>Taxes and FICA</t>
  </si>
  <si>
    <t>Paid Hours</t>
  </si>
  <si>
    <t>$ Amount or</t>
  </si>
  <si>
    <t>Paid</t>
  </si>
  <si>
    <t>Item</t>
  </si>
  <si>
    <t>Hours</t>
  </si>
  <si>
    <t>Enterprises</t>
  </si>
  <si>
    <t>#1</t>
  </si>
  <si>
    <t>#2</t>
  </si>
  <si>
    <t>#3</t>
  </si>
  <si>
    <t>#4</t>
  </si>
  <si>
    <t>#5</t>
  </si>
  <si>
    <t>1. Current/Operating Income</t>
  </si>
  <si>
    <t>a.</t>
  </si>
  <si>
    <t xml:space="preserve">Closing Current/ Operating Inventory </t>
  </si>
  <si>
    <t>b.</t>
  </si>
  <si>
    <t>Beginning Current/ Operating Inventory</t>
  </si>
  <si>
    <t>c.</t>
  </si>
  <si>
    <t>d.</t>
  </si>
  <si>
    <t>Cash Sales (3.1)</t>
  </si>
  <si>
    <t>e.</t>
  </si>
  <si>
    <t>Value of Products Used at Home (3.2)</t>
  </si>
  <si>
    <t>f.</t>
  </si>
  <si>
    <t>g.</t>
  </si>
  <si>
    <t>Value of Ag Labor Exchanged for Non-Cash Operating Expenses(3.4)</t>
  </si>
  <si>
    <t>h.</t>
  </si>
  <si>
    <t>2. Current/Operating Expenses</t>
  </si>
  <si>
    <t>Current/ Operating Inventory Purchased (2.1)</t>
  </si>
  <si>
    <t>Cash Current/ Operating Expenses-Feed (2.2)</t>
  </si>
  <si>
    <t>Cash Current/ Operating Expenses-Other (2.4)</t>
  </si>
  <si>
    <t>Total Current/ Operating Expenses (add a thru e)</t>
  </si>
  <si>
    <t>3. Net Current/Operating Income</t>
  </si>
  <si>
    <t>4. Non-Current/Capital Transactions</t>
  </si>
  <si>
    <t>Closing Non-Current/Capital Inventory</t>
  </si>
  <si>
    <t>Non-Current/Capital Sales (3.5)</t>
  </si>
  <si>
    <t>Beginning Non-Current/Capital Inventory</t>
  </si>
  <si>
    <t>Non-Current/Capital Purchases (2.6)</t>
  </si>
  <si>
    <t>Net Capital Transactions (a+b minus c minus d)</t>
  </si>
  <si>
    <t>5. RETURN TO CAPITAL LABOR</t>
  </si>
  <si>
    <t>&amp; MANAGEMENT   (3 + 4e)</t>
  </si>
  <si>
    <t>6. TOTAL RETURN TO CAPITAL</t>
  </si>
  <si>
    <t>LABOR &amp; MANAGEMENT</t>
  </si>
  <si>
    <t>Year Total</t>
  </si>
  <si>
    <t>A. Assets:</t>
  </si>
  <si>
    <t>1.</t>
  </si>
  <si>
    <t>CURRENT/OPERATING ASSETS</t>
  </si>
  <si>
    <t>a. Cash on-hand, checking and savings</t>
  </si>
  <si>
    <t>b. Cash value --bonds, stocks, life insurance</t>
  </si>
  <si>
    <t>c. Notes &amp; accounts receivable</t>
  </si>
  <si>
    <t>d. Current/Operating Inventory</t>
  </si>
  <si>
    <t>2.</t>
  </si>
  <si>
    <t>prepaid expenses, and other current/operating assets.</t>
  </si>
  <si>
    <t>3.</t>
  </si>
  <si>
    <t>for resale.</t>
  </si>
  <si>
    <t>4.</t>
  </si>
  <si>
    <t xml:space="preserve">    other current assets</t>
  </si>
  <si>
    <t>5.</t>
  </si>
  <si>
    <t>Total Current/Operating Inventory</t>
  </si>
  <si>
    <t>e. Subtotal-productively invested current/operating assets</t>
  </si>
  <si>
    <t>(1a+1b+1c+1d5)</t>
  </si>
  <si>
    <t>Non-productively invested personal assets</t>
  </si>
  <si>
    <t>Total current/operating assets</t>
  </si>
  <si>
    <t>NON-CURRENT/CAPITAL ASSETS:</t>
  </si>
  <si>
    <t>Non-current/capital inventory</t>
  </si>
  <si>
    <t>livestock and poultry.</t>
  </si>
  <si>
    <t>6.</t>
  </si>
  <si>
    <t>Subtotal-productively invested non-current/capital assets</t>
  </si>
  <si>
    <t>Non-productively invested personal non-current/capital assets.</t>
  </si>
  <si>
    <t>Total non-current/capital assets</t>
  </si>
  <si>
    <t>TOTAL PRODUCTIVELY INVESTED ASSETS</t>
  </si>
  <si>
    <t>TOTAL NON-PRODUCTIVELY INVESTED ASSETS</t>
  </si>
  <si>
    <t>TOTAL ASSETS</t>
  </si>
  <si>
    <t>B. Liabilities &amp; Equity</t>
  </si>
  <si>
    <t>CURRENT/OPERATING LIABILITIES</t>
  </si>
  <si>
    <t>a. Accounts and notes payable</t>
  </si>
  <si>
    <t>b. Current/operating portion of non-current/capital debt</t>
  </si>
  <si>
    <t xml:space="preserve">    (the portion of non-current debt during this calendar year)</t>
  </si>
  <si>
    <t>c. Subtotal - current/operating liabilities associated with productively invested assets</t>
  </si>
  <si>
    <t>Subtotal - current/operating liabilities associated with productively invested</t>
  </si>
  <si>
    <t>assets.     (a + b)</t>
  </si>
  <si>
    <t>Current/operating liabilities associated with non-productive personal assets</t>
  </si>
  <si>
    <t>7.</t>
  </si>
  <si>
    <t>TOTAL CURRENT/OPERATING LIABILITIES</t>
  </si>
  <si>
    <t>8.</t>
  </si>
  <si>
    <t>NON-CURRENT/CAPITAL LIABILITIES:</t>
  </si>
  <si>
    <t>Notes &amp; chattel mortgage (total notes &amp; chattel mortgage minus current</t>
  </si>
  <si>
    <t>portions)</t>
  </si>
  <si>
    <t>Real estate mortgages, contracts (total real estate mortgages; contracts</t>
  </si>
  <si>
    <t>minus current portions)</t>
  </si>
  <si>
    <t>Other non-current/capital liabilities (total other non-current/capital liabilities</t>
  </si>
  <si>
    <t>minus current/operating portions)</t>
  </si>
  <si>
    <t>Subtotal - non-current/capital liabilities associated with productively</t>
  </si>
  <si>
    <t>invested assets         (a+b+c)</t>
  </si>
  <si>
    <t>Non-current/capital liabilities associated with non-productive personal</t>
  </si>
  <si>
    <t>assets.</t>
  </si>
  <si>
    <t>Total non-current/capital liabilities                        (d+e)</t>
  </si>
  <si>
    <t>9.</t>
  </si>
  <si>
    <t xml:space="preserve">TOTAL LIABILITY ON PRODUCTIVE ASSETS </t>
  </si>
  <si>
    <t xml:space="preserve">10. </t>
  </si>
  <si>
    <t>TOTAL LIABILITY ON NON-PRODUCTIVE/PERSONAL ASSETS</t>
  </si>
  <si>
    <t>11.</t>
  </si>
  <si>
    <t>TOTAL LIABILITIES</t>
  </si>
  <si>
    <t>12.</t>
  </si>
  <si>
    <t>OWNER'S EQUITY/NET WORTH</t>
  </si>
  <si>
    <t>Productively invested</t>
  </si>
  <si>
    <t>Non-productively personally invested</t>
  </si>
  <si>
    <t>Total Owners Equity/Net Worth</t>
  </si>
  <si>
    <t>13.</t>
  </si>
  <si>
    <t xml:space="preserve"> Change in Productively Invested Owner's Equity</t>
  </si>
  <si>
    <t>14.</t>
  </si>
  <si>
    <t>Change in Non-Productively/Personal Invested Owner's Equity</t>
  </si>
  <si>
    <t>15.</t>
  </si>
  <si>
    <t>Gain or Loss in Owner's Equity</t>
  </si>
  <si>
    <t>16.</t>
  </si>
  <si>
    <t>Working Capital</t>
  </si>
  <si>
    <t xml:space="preserve">(total current/operating assets minus total current/operating liabilities) </t>
  </si>
  <si>
    <t>17.</t>
  </si>
  <si>
    <t>Current Ratio</t>
  </si>
  <si>
    <t xml:space="preserve">(total current/operating assets divided by current/operating liabilities) </t>
  </si>
  <si>
    <t>to $1</t>
  </si>
  <si>
    <t>18.</t>
  </si>
  <si>
    <t>Debt-To-Equity Ratio</t>
  </si>
  <si>
    <t>(Total liabilities divided by total owner's equity/net worth)</t>
  </si>
  <si>
    <t>Summary of Productively Invested Capital</t>
  </si>
  <si>
    <t>19</t>
  </si>
  <si>
    <t>Supervised Agricultural Experience Program Equity</t>
  </si>
  <si>
    <t>Total of productively invested equity</t>
  </si>
  <si>
    <t>Total educational expenses</t>
  </si>
  <si>
    <t>(ONLY tuition, fees books are allowable on this line item)</t>
  </si>
  <si>
    <t>Total productively invested equity</t>
  </si>
  <si>
    <t>20.</t>
  </si>
  <si>
    <t>Total Non-Productive/Personally Invested Equity</t>
  </si>
  <si>
    <t>21.</t>
  </si>
  <si>
    <t>Total Equity</t>
  </si>
  <si>
    <t>22.</t>
  </si>
  <si>
    <t>Non-Supervised Experience Program Income</t>
  </si>
  <si>
    <t>Earnings from non-agricultural activities</t>
  </si>
  <si>
    <t>Income other than earnings</t>
  </si>
  <si>
    <t>Total non-supervised experience program income</t>
  </si>
  <si>
    <t>Net non-supervised experience program income</t>
  </si>
  <si>
    <t>23.</t>
  </si>
  <si>
    <t>Total Qualifying Productively Invested Equity</t>
  </si>
  <si>
    <t>24.</t>
  </si>
  <si>
    <t>Value of Unpaid Labor</t>
  </si>
  <si>
    <t>25.</t>
  </si>
  <si>
    <t>Adjusted Qualifying Productively Invested Equity</t>
  </si>
  <si>
    <t>D. Summary of Source and Use of Funds:</t>
  </si>
  <si>
    <t>26.</t>
  </si>
  <si>
    <t>Earnings from Supervised Agricultural Experience Program</t>
  </si>
  <si>
    <t>Grand total net earnings from wage earnings</t>
  </si>
  <si>
    <t>Total SAE Earnings</t>
  </si>
  <si>
    <t>Value of unpaid labor</t>
  </si>
  <si>
    <t>e</t>
  </si>
  <si>
    <t>Adjusted total SAE earnings</t>
  </si>
  <si>
    <t>27.</t>
  </si>
  <si>
    <t>All Other Earnings and Income</t>
  </si>
  <si>
    <t>Total agricultural related earnings</t>
  </si>
  <si>
    <t>Total non-agricultural related income</t>
  </si>
  <si>
    <t>Total source of funds</t>
  </si>
  <si>
    <t>28.</t>
  </si>
  <si>
    <t>Use of Funds</t>
  </si>
  <si>
    <t>Total use of funds for personal expenditures</t>
  </si>
  <si>
    <t>29.</t>
  </si>
  <si>
    <t>Maximum Possible Increase in Owner's Equity</t>
  </si>
  <si>
    <t>30.</t>
  </si>
  <si>
    <t>Non-Current Inventory</t>
  </si>
  <si>
    <t>General Instructions</t>
  </si>
  <si>
    <t xml:space="preserve">          Line 2 b  Non-productively invested personal non-current/capital assets.</t>
  </si>
  <si>
    <t xml:space="preserve">          Line 1 f   Non-productively invested personal assets</t>
  </si>
  <si>
    <t xml:space="preserve">          Lines 1 a, b, c  Cash assets</t>
  </si>
  <si>
    <t>A.  Information on the cover page.  This includes name, starting and ending dates, and naming of each enterprise. Other information is useful in completing reports and awards.</t>
  </si>
  <si>
    <t>Picture</t>
  </si>
  <si>
    <t>Caption</t>
  </si>
  <si>
    <t xml:space="preserve">          Lines 8 a, b, c, e   Non-Current/Capital liabilities</t>
  </si>
  <si>
    <t>To begin using this recordbook, input the following:</t>
  </si>
  <si>
    <t>To close out the recordbook:</t>
  </si>
  <si>
    <t>Student's earnings and income from agricultural activities not part of an SAE</t>
  </si>
  <si>
    <t>Begin new record book.</t>
  </si>
  <si>
    <t>Send comments, problems encountered to:</t>
  </si>
  <si>
    <t>A. Investment in harvested and growing crops:</t>
  </si>
  <si>
    <t>B. Investment in feed, seed, fertilizer, chemicals, supplies, prepaid</t>
  </si>
  <si>
    <t>C. Investment in merchandise, crops and livestock purchases for resale:</t>
  </si>
  <si>
    <t>D.  Investment in raised market livestock and poultry:</t>
  </si>
  <si>
    <t>E.  Investment in non-depreciable draft, pleasure, or breeding livestock</t>
  </si>
  <si>
    <t>F.  Investment in depreciable draft, pleasure or breeding livestock:</t>
  </si>
  <si>
    <t>G.  Investment in machinery, equipment, and fixtures:</t>
  </si>
  <si>
    <t>H.  Investment in depreciable land improvements, buildings, and fences:</t>
  </si>
  <si>
    <t>I.  Investment in land:</t>
  </si>
  <si>
    <t>Student's return to capital, labor and management</t>
  </si>
  <si>
    <t>Student's earnings &amp; income from agricultural activities not part of the SAE</t>
  </si>
  <si>
    <t>Financial Balance Sheet Statement</t>
  </si>
  <si>
    <t>Investment in harvesting and growing crops.</t>
  </si>
  <si>
    <t xml:space="preserve">Investment in feed, seed, fertilizer, chemical, supplies,  </t>
  </si>
  <si>
    <t>Investment in merchandise, crops, and livestock purchased</t>
  </si>
  <si>
    <t>Investment in raised market livestock &amp; poultry.</t>
  </si>
  <si>
    <t>Investment in non-depreciable draft, pleasure and breeding</t>
  </si>
  <si>
    <t>Investment in machinery, equipment and fixtures.</t>
  </si>
  <si>
    <t>Investment in land.</t>
  </si>
  <si>
    <t>Investment in depreciable land improvements, building and fences.</t>
  </si>
  <si>
    <t>Investment in depreciable, draft, pleasure, and breeding livestock.</t>
  </si>
  <si>
    <t>$</t>
  </si>
  <si>
    <t>Student</t>
  </si>
  <si>
    <t xml:space="preserve"> Enterprise </t>
  </si>
  <si>
    <t>Beginning of Year Value</t>
  </si>
  <si>
    <t>Ending of Year Value</t>
  </si>
  <si>
    <t>Claimed to Date</t>
  </si>
  <si>
    <t>Cost</t>
  </si>
  <si>
    <t>Use only to row 247</t>
  </si>
  <si>
    <t>Leadership Activities, CDEs and other FFA Activities</t>
  </si>
  <si>
    <r>
      <t xml:space="preserve">Financial Balance Sheet Statement </t>
    </r>
    <r>
      <rPr>
        <sz val="14"/>
        <rFont val="Arial"/>
        <family val="2"/>
      </rPr>
      <t>(continued)</t>
    </r>
  </si>
  <si>
    <t xml:space="preserve"> (Line 12a, column B minus 12a, column A)</t>
  </si>
  <si>
    <t xml:space="preserve"> (Line 12b, column B minus 12b, column A)</t>
  </si>
  <si>
    <t>Change in Current/ Operating Inventory   (a minus b)</t>
  </si>
  <si>
    <t>Non-Cash Current/ Operating Expenses-Feed (2.3)</t>
  </si>
  <si>
    <t>Non-Cash Current/ Operating Expenses-Other (2.5)</t>
  </si>
  <si>
    <t xml:space="preserve">B.  Current and Non-Current inventory sheets.  Inventory should be taken at the beginning of each record book period and should match the previous recordbook ending values.  Each entry needs to be assigned to an enterprise.  If an item belongs to two or more enterprises, input the value for each enterprise on a separate line. </t>
  </si>
  <si>
    <t>A.  Complete the ending values for current and non-current inventories.  Remember to assign each entry to an enterprise.</t>
  </si>
  <si>
    <t>*Note*  Balance Sheet and Summary pages automatically round off to the nearest dollar.</t>
  </si>
  <si>
    <t>Ledger Sheet</t>
  </si>
  <si>
    <t>Leadership Activities</t>
  </si>
  <si>
    <t>Value of Production Transferred or Bartered    (3.3)</t>
  </si>
  <si>
    <t>Leadership Activities in the School and Community</t>
  </si>
  <si>
    <t xml:space="preserve">Total Current/Operating Income </t>
  </si>
  <si>
    <t>Income other than earnings (gifts, inheritances, awards, etc)</t>
  </si>
  <si>
    <t>Chapter #</t>
  </si>
  <si>
    <t>Leadership Activities, CDEs, other FFA Activities and Awards</t>
  </si>
  <si>
    <t xml:space="preserve"> Non SAE Income and Expenses</t>
  </si>
  <si>
    <t>Non SAE / Ag Expenses</t>
  </si>
  <si>
    <t>Educational Expenses</t>
  </si>
  <si>
    <t>Non SAE / Ag Income</t>
  </si>
  <si>
    <t>Itemize:</t>
  </si>
  <si>
    <t>f.  Non-productively invested current personal assets</t>
  </si>
  <si>
    <t>b.  Non-productively invested non-current personal assets</t>
  </si>
  <si>
    <t xml:space="preserve">d. Current/operating liabilities associated with </t>
  </si>
  <si>
    <t>non-productive personal assets</t>
  </si>
  <si>
    <t xml:space="preserve">a. Notes &amp; chattel mortgage (total notes &amp; chattel </t>
  </si>
  <si>
    <t>mortgage minus current portions)</t>
  </si>
  <si>
    <t xml:space="preserve">b. Real estate mortgages, contracts (total real </t>
  </si>
  <si>
    <t>estate mortgages; contracts - current portions)</t>
  </si>
  <si>
    <t xml:space="preserve">c. Other non-current/capital liabilities (total other </t>
  </si>
  <si>
    <t>non-current/capital liabilities - current/operating portions)</t>
  </si>
  <si>
    <t xml:space="preserve">e. Non-current/capital liabilities associated with </t>
  </si>
  <si>
    <t>non-productive personal assets.</t>
  </si>
  <si>
    <t>Non Ag Expenses</t>
  </si>
  <si>
    <t>Non Ag Income</t>
  </si>
  <si>
    <t>(assets not in SAE current inventory)</t>
  </si>
  <si>
    <t>(assets not in SAE non-current inventory)</t>
  </si>
  <si>
    <t xml:space="preserve">          Lines 6 a, b, d  Current/Operating liabilities</t>
  </si>
  <si>
    <t xml:space="preserve">            Calculations are automatic on the Summary and Balance Sheets.</t>
  </si>
  <si>
    <t>For Ag income/expenses not part of the SAE, Non Ag income/expenses, gifts, inheritances, and educational expenses, use the Non Prod Inc sheet.</t>
  </si>
  <si>
    <t xml:space="preserve">Net Worth </t>
  </si>
  <si>
    <t>B.  Net Worth.  Insert the following values for the end of the recordkeeping period (all items will be rounded off to the nearest dollar)</t>
  </si>
  <si>
    <t>C.  Net Worth.  Insert beginning values for the following (all items will be rounded off to the nearest dollar)</t>
  </si>
  <si>
    <t>Non SAE Inventory Purchases</t>
  </si>
  <si>
    <t>Non SAE Inventory Sales</t>
  </si>
  <si>
    <t>Unpaid Hours - Non Ag</t>
  </si>
  <si>
    <t>Gifts, Inheritances, Awards</t>
  </si>
  <si>
    <t>Ledger sheet for :</t>
  </si>
  <si>
    <t>Enterprise</t>
  </si>
  <si>
    <t>unpd</t>
  </si>
  <si>
    <t>pd hours</t>
  </si>
  <si>
    <t>Account Codes for Expenses</t>
  </si>
  <si>
    <t>Account Codes for Income</t>
  </si>
  <si>
    <t>Account Code</t>
  </si>
  <si>
    <t>$ Amount</t>
  </si>
  <si>
    <t>ADE SAE Summary</t>
  </si>
  <si>
    <t>to</t>
  </si>
  <si>
    <t>Summary of Entrepreneurship</t>
  </si>
  <si>
    <t>Summary of Placement</t>
  </si>
  <si>
    <t>Owners Equity Productively Invested</t>
  </si>
  <si>
    <t>Cash profit or loss to date</t>
  </si>
  <si>
    <t>xxx</t>
  </si>
  <si>
    <t>xx</t>
  </si>
  <si>
    <t>Net Income</t>
  </si>
  <si>
    <t>Return to Management</t>
  </si>
  <si>
    <t xml:space="preserve">Input expenses and income using the ledger sheet.  A blank ledger sheet for each enterprise and activities pages (NB Print) can be printed and kept in your ag notebook or at home to keep track of expenses, income and activities.  </t>
  </si>
  <si>
    <t>D.  Print pages needed for a hard copy.  Use print preview to select pages needed to print and identify those not needed or used.  In the ledger sheet, only two pages are selected to print.  For more or less pages, redo print area.</t>
  </si>
  <si>
    <t>Taxes &amp; FICA</t>
  </si>
  <si>
    <t>Leadership Activities, CDEs,</t>
  </si>
  <si>
    <t>Chapter</t>
  </si>
  <si>
    <t xml:space="preserve"> other FFA Activities and Awards</t>
  </si>
  <si>
    <t xml:space="preserve">Offices, Major Committees, </t>
  </si>
  <si>
    <t>Public Speaking, Parli Pro Activities</t>
  </si>
  <si>
    <t>Leadership Activities in the</t>
  </si>
  <si>
    <t>Local</t>
  </si>
  <si>
    <t xml:space="preserve"> School and Community</t>
  </si>
  <si>
    <t>Ending Value of Current Year ONLY, ending:</t>
  </si>
  <si>
    <t>C.  Be certain all entries have been made in the ledger and activities sheet.</t>
  </si>
  <si>
    <t>xxxx</t>
  </si>
  <si>
    <t>Year of Graduation</t>
  </si>
  <si>
    <t>Only works to Row 249</t>
  </si>
  <si>
    <t>This is a template that runs on Microsoft Excel.  Save the file on a hard drive, network, or floppy disk.  Be sure to name files and use folders so that others will not copy over them.  This template can be copied as many times as necessary for individual students.  Save information before exiting.  Use the "Tab" button to go to the next cell for input.</t>
  </si>
  <si>
    <t>Type of SAE</t>
  </si>
  <si>
    <t>success of your supervised agricultural experience program.</t>
  </si>
  <si>
    <t>1.Skill Number One.</t>
  </si>
  <si>
    <t>Year</t>
  </si>
  <si>
    <t>Skill</t>
  </si>
  <si>
    <t>Where Attained</t>
  </si>
  <si>
    <t>Student Hours</t>
  </si>
  <si>
    <t>Description of Skill:</t>
  </si>
  <si>
    <t>2. Skill Number Two.</t>
  </si>
  <si>
    <t>3. Skill Number Three.</t>
  </si>
  <si>
    <t>4.Skill Number Four.</t>
  </si>
  <si>
    <t>5. Skill Number Five.</t>
  </si>
  <si>
    <t>6. Skill Number Six.</t>
  </si>
  <si>
    <t>List your top six skills and give a brief description of each one and its contribution to the</t>
  </si>
  <si>
    <r>
      <t xml:space="preserve">Skills and Activities </t>
    </r>
    <r>
      <rPr>
        <sz val="11"/>
        <rFont val="Arial"/>
        <family val="2"/>
      </rPr>
      <t>(continued)</t>
    </r>
  </si>
  <si>
    <t>to the success of your supervised agricultural experience program.</t>
  </si>
  <si>
    <t>1.Activity Number One.</t>
  </si>
  <si>
    <t>Description of Activity:</t>
  </si>
  <si>
    <t>2. Activity Number Two.</t>
  </si>
  <si>
    <t>3. Activity Number Three.</t>
  </si>
  <si>
    <t xml:space="preserve">     1.  List the major skills, competencies and knowledge (e.g. marketing, safety, personal</t>
  </si>
  <si>
    <t xml:space="preserve">          skills development) that best describe what you gained technically and personally from</t>
  </si>
  <si>
    <t xml:space="preserve">             Contributions to Success</t>
  </si>
  <si>
    <t>10.</t>
  </si>
  <si>
    <t xml:space="preserve">          this ownership SAE.  How do you think these skills, competencies, and knowledge</t>
  </si>
  <si>
    <t xml:space="preserve">          contributed to your success in this area?</t>
  </si>
  <si>
    <r>
      <t xml:space="preserve"> Ownership Skills, Competencies, and Knowledge </t>
    </r>
    <r>
      <rPr>
        <b/>
        <sz val="8"/>
        <rFont val="Arial"/>
        <family val="2"/>
      </rPr>
      <t>(List your BEST 10)</t>
    </r>
  </si>
  <si>
    <t>B.   Activities</t>
  </si>
  <si>
    <t>A. Skills</t>
  </si>
  <si>
    <t>Skills, Competencies and Knowledge</t>
  </si>
  <si>
    <t>A. Getting Started in this activity:</t>
  </si>
  <si>
    <t xml:space="preserve">    2 or 3 goals and objectives did you plan to achieve at this point in your development?</t>
  </si>
  <si>
    <t>B. Progress:</t>
  </si>
  <si>
    <t>1. Describe any special advantages or disadvantages that had a major impact on your</t>
  </si>
  <si>
    <t xml:space="preserve">    achievements in your supervised agricultural experience program.</t>
  </si>
  <si>
    <t>1. Briefly describe your SAEs  Describe how you started in these areas.</t>
  </si>
  <si>
    <t xml:space="preserve">    What interested and motivated you to begin?</t>
  </si>
  <si>
    <t xml:space="preserve">2. When you were planning your supervised agricultural experience in this area, what </t>
  </si>
  <si>
    <t>C. Analysis/Evaluation of Program</t>
  </si>
  <si>
    <t>2. Briefly describe your placement in this area.  (Include a description of the business/</t>
  </si>
  <si>
    <t>3. How has your position description and/or responsibilities changed during the time of</t>
  </si>
  <si>
    <t xml:space="preserve">1.  Describe your level of achievement and progress towards your goals (such as skills, </t>
  </si>
  <si>
    <t xml:space="preserve">     scope, etc.) in this award area as related to the goals and objectives described above</t>
  </si>
  <si>
    <t xml:space="preserve">2. Describe the personal goals, educational goals, and career goals you would like to  </t>
  </si>
  <si>
    <t xml:space="preserve">    achieve in the next ten years.</t>
  </si>
  <si>
    <t xml:space="preserve">    supplies and labor are obtained and utilized in this proficiency area.</t>
  </si>
  <si>
    <t xml:space="preserve">    explain how resources such as livestock, land, buildings, equipment, machinery, </t>
  </si>
  <si>
    <r>
      <t xml:space="preserve">    farm, working conditions, size, number of employees, type of facilities, etc.) </t>
    </r>
    <r>
      <rPr>
        <b/>
        <sz val="11"/>
        <rFont val="Arial"/>
        <family val="2"/>
      </rPr>
      <t>and/or</t>
    </r>
  </si>
  <si>
    <r>
      <t xml:space="preserve">    your placement </t>
    </r>
    <r>
      <rPr>
        <b/>
        <sz val="11"/>
        <rFont val="Arial"/>
        <family val="2"/>
      </rPr>
      <t>and/or</t>
    </r>
    <r>
      <rPr>
        <sz val="11"/>
        <rFont val="Arial"/>
        <family val="2"/>
      </rPr>
      <t xml:space="preserve"> describe your marketing and/or merchandising</t>
    </r>
  </si>
  <si>
    <t xml:space="preserve">    plans for your SAE.</t>
  </si>
  <si>
    <t>Performance Review</t>
  </si>
  <si>
    <t>Placement Skills and Activities</t>
  </si>
  <si>
    <t xml:space="preserve">Placement Activities </t>
  </si>
  <si>
    <t>Greenhand Degree</t>
  </si>
  <si>
    <t>Chapter Degree</t>
  </si>
  <si>
    <t>State Degree</t>
  </si>
  <si>
    <t>State  Zip</t>
  </si>
  <si>
    <t xml:space="preserve">This agreement is entered into this day of </t>
  </si>
  <si>
    <t xml:space="preserve">for a period of of one year between </t>
  </si>
  <si>
    <t>and</t>
  </si>
  <si>
    <t xml:space="preserve">between </t>
  </si>
  <si>
    <t>and covers the students enterprises in ownership agriculture.  This statement contains responsibility</t>
  </si>
  <si>
    <t xml:space="preserve">for providing equipment, land, buildings, capital and management;  and the percent that is the student's </t>
  </si>
  <si>
    <t>share of the experience.</t>
  </si>
  <si>
    <r>
      <t xml:space="preserve">Student agrees to provide the following: </t>
    </r>
    <r>
      <rPr>
        <i/>
        <sz val="10"/>
        <rFont val="Arial"/>
        <family val="2"/>
      </rPr>
      <t>(Specify details by experience.)</t>
    </r>
  </si>
  <si>
    <r>
      <t xml:space="preserve">Student is to receive: </t>
    </r>
    <r>
      <rPr>
        <i/>
        <sz val="10"/>
        <rFont val="Arial"/>
        <family val="2"/>
      </rPr>
      <t>(Specify details by experience.)</t>
    </r>
  </si>
  <si>
    <r>
      <t xml:space="preserve">Parent or "other party" agrees to provide the following: </t>
    </r>
    <r>
      <rPr>
        <i/>
        <sz val="10"/>
        <rFont val="Arial"/>
        <family val="2"/>
      </rPr>
      <t>(Specify details by experience.)</t>
    </r>
  </si>
  <si>
    <r>
      <t xml:space="preserve"> Parent or "other party" is to receive: </t>
    </r>
    <r>
      <rPr>
        <i/>
        <sz val="10"/>
        <rFont val="Arial"/>
        <family val="2"/>
      </rPr>
      <t>(Specify details by experience.)</t>
    </r>
  </si>
  <si>
    <t>Signatures:</t>
  </si>
  <si>
    <t>student</t>
  </si>
  <si>
    <t>parent or "other party"</t>
  </si>
  <si>
    <t>Agriculture Teacher</t>
  </si>
  <si>
    <t>(date)</t>
  </si>
  <si>
    <t>Agreement for Ownership SAE</t>
  </si>
  <si>
    <t>Agreements for Placement SAE</t>
  </si>
  <si>
    <t>Student:</t>
  </si>
  <si>
    <t>Employer</t>
  </si>
  <si>
    <t>Employer:</t>
  </si>
  <si>
    <t>Date:</t>
  </si>
  <si>
    <t>Grade:</t>
  </si>
  <si>
    <t>DOB</t>
  </si>
  <si>
    <t>Employer Address:</t>
  </si>
  <si>
    <t>Business Phone Number</t>
  </si>
  <si>
    <t>School Phone</t>
  </si>
  <si>
    <t>Students Phone</t>
  </si>
  <si>
    <t>City:</t>
  </si>
  <si>
    <t>State:</t>
  </si>
  <si>
    <t>ZIP</t>
  </si>
  <si>
    <t>Do all jobs assigned to the best of his or her ability.</t>
  </si>
  <si>
    <t>Be punctual, dependable and loyal.</t>
  </si>
  <si>
    <t>Follow instructions, avoid unsafe acts and be alert to conditions unsafe.</t>
  </si>
  <si>
    <t>Keep records of training program and make reports the teacher and the employer require</t>
  </si>
  <si>
    <t>Contact the teacher coordinator before resigning.</t>
  </si>
  <si>
    <t>Placement of the student in a selected cooperative training business.</t>
  </si>
  <si>
    <t>Provide a method of getting to and from work according to the work schedule.</t>
  </si>
  <si>
    <t>Promote the value of the student's experience by cooperating with the employer and teacher.</t>
  </si>
  <si>
    <t xml:space="preserve">Assume full responsibility for any action or happening pertaining to student trainee from the time </t>
  </si>
  <si>
    <t>he or she leaves school untill reporting to the employer.</t>
  </si>
  <si>
    <t>1.  The student agrees to:</t>
  </si>
  <si>
    <t>2. The parent agrees to:</t>
  </si>
  <si>
    <t>3.  The teacher on behalf of the school , agrees to:</t>
  </si>
  <si>
    <t>Give systematic instruction at the school to enable the student to better understand and carry out his or her</t>
  </si>
  <si>
    <t xml:space="preserve">               duties and responsibilities in the training session</t>
  </si>
  <si>
    <t>Visit the student on the job at intervals for the purpose of supervising her or him to insure that he or she gets</t>
  </si>
  <si>
    <t xml:space="preserve">               the most out of the cooperative training experience</t>
  </si>
  <si>
    <t>4.  The employer agrees to:</t>
  </si>
  <si>
    <t>Work with the employer, student and parents to provide the best possible training for the student.</t>
  </si>
  <si>
    <t>Provide the student with opportunities to learn how to do many jobs in the business according to the Plan</t>
  </si>
  <si>
    <t>Assign the student new responsibilities only when in the judgment of the employer, she or he can handle them.</t>
  </si>
  <si>
    <t>Train the student, when and where possible, in the ways which he or she has found desirable in doing their own work.</t>
  </si>
  <si>
    <t>Assist the teacher to make an honest appraisal of the student's performance.</t>
  </si>
  <si>
    <t>Avoid subjecting the student to unneccesary hazards.</t>
  </si>
  <si>
    <t>Contact the teacher coordinator before discharging the student-learner.</t>
  </si>
  <si>
    <t>5.  All Parties Agree To:</t>
  </si>
  <si>
    <t>A period of the cooperative training program which will:</t>
  </si>
  <si>
    <t xml:space="preserve">Start: </t>
  </si>
  <si>
    <t xml:space="preserve">End: </t>
  </si>
  <si>
    <t>Working hours during the cooperative training program will include:</t>
  </si>
  <si>
    <t>Days during the week</t>
  </si>
  <si>
    <t>Hours during week days</t>
  </si>
  <si>
    <t>Hours on weekends</t>
  </si>
  <si>
    <t>Discuss the issues of any misunderstanding or termination of employment before ending employment.</t>
  </si>
  <si>
    <t xml:space="preserve">Beginning wage of </t>
  </si>
  <si>
    <t>per hour.</t>
  </si>
  <si>
    <t>We the undersigned, have read and understand the purpose and intent of this understanding.</t>
  </si>
  <si>
    <t>Parent</t>
  </si>
  <si>
    <t>Teacher</t>
  </si>
  <si>
    <t>Total Hours Worked</t>
  </si>
  <si>
    <t>Unpaid           A</t>
  </si>
  <si>
    <t>Paid             B</t>
  </si>
  <si>
    <t>Total           (A+B)</t>
  </si>
  <si>
    <t>Gross Earnings</t>
  </si>
  <si>
    <t>Total Expenditures</t>
  </si>
  <si>
    <t>Net Earnings</t>
  </si>
  <si>
    <t>#</t>
  </si>
  <si>
    <t>Totals</t>
  </si>
  <si>
    <t>Enterprise Budget</t>
  </si>
  <si>
    <t>Value/Unit</t>
  </si>
  <si>
    <t>Item Totals</t>
  </si>
  <si>
    <t>Total Value</t>
  </si>
  <si>
    <t>Total Income (A)</t>
  </si>
  <si>
    <r>
      <t>Variable Costs</t>
    </r>
    <r>
      <rPr>
        <sz val="12"/>
        <rFont val="Times New Roman"/>
        <family val="1"/>
      </rPr>
      <t>:</t>
    </r>
  </si>
  <si>
    <t>Total Variable Costs (B)</t>
  </si>
  <si>
    <r>
      <t>Fixed Costs</t>
    </r>
    <r>
      <rPr>
        <sz val="12"/>
        <rFont val="Times New Roman"/>
        <family val="1"/>
      </rPr>
      <t>:</t>
    </r>
  </si>
  <si>
    <t>SAE Page</t>
  </si>
  <si>
    <t>Pts 10</t>
  </si>
  <si>
    <t>8 pts</t>
  </si>
  <si>
    <t>5 pts</t>
  </si>
  <si>
    <t>3 pts</t>
  </si>
  <si>
    <t>0 pts</t>
  </si>
  <si>
    <t>Cover Page</t>
  </si>
  <si>
    <t>Complete, Capitalized, etc., Two or more enterprises</t>
  </si>
  <si>
    <t>Complete, Typing errors, &lt;two enterprises</t>
  </si>
  <si>
    <t>Some incompletions</t>
  </si>
  <si>
    <t>Many blanks or tying errors</t>
  </si>
  <si>
    <t>No Cover Page</t>
  </si>
  <si>
    <t>Net Worth</t>
  </si>
  <si>
    <t>Beginning and Ending Figures are complete, accurate</t>
  </si>
  <si>
    <t>Some figures are missing</t>
  </si>
  <si>
    <t>Missing beg or ending figures</t>
  </si>
  <si>
    <t>Missing figures, errors</t>
  </si>
  <si>
    <t>No Net Worth</t>
  </si>
  <si>
    <t>Perf Review</t>
  </si>
  <si>
    <t>Description, Progress and Analysis complete</t>
  </si>
  <si>
    <t>Missing one of the previous</t>
  </si>
  <si>
    <t>Vague information</t>
  </si>
  <si>
    <t>Incomplete, Inaccurate information</t>
  </si>
  <si>
    <t>No Performance Review</t>
  </si>
  <si>
    <t>Pts 20</t>
  </si>
  <si>
    <t>16 pts</t>
  </si>
  <si>
    <t>10 pts</t>
  </si>
  <si>
    <t>6 pts</t>
  </si>
  <si>
    <t>Agreements</t>
  </si>
  <si>
    <t>Completed in a timely manner, All Signatures</t>
  </si>
  <si>
    <t>Completed after the fact, Mostly complete</t>
  </si>
  <si>
    <t>Missing important information</t>
  </si>
  <si>
    <t>No Agreement</t>
  </si>
  <si>
    <t>Budget</t>
  </si>
  <si>
    <t>Budget completed for each enterprise, Realistic/accurate</t>
  </si>
  <si>
    <t>Budget Completed.  Somewhat accurate,  Realistic</t>
  </si>
  <si>
    <t>Budget Incomplete, Slightly Accurate, Non realistic</t>
  </si>
  <si>
    <t>Budget Inaccurate and non realistic</t>
  </si>
  <si>
    <t>No Budget</t>
  </si>
  <si>
    <t>8 or more activies above the Chapter level, dated and accurately recorded</t>
  </si>
  <si>
    <t>All Activities are dated and accurately recorded</t>
  </si>
  <si>
    <t>Few activities, no dates</t>
  </si>
  <si>
    <t>Few activities, no dates, no activities above chapter</t>
  </si>
  <si>
    <t>No Activities</t>
  </si>
  <si>
    <t>Inventory</t>
  </si>
  <si>
    <t>Accurate and properly recorded.</t>
  </si>
  <si>
    <t>Recorded, some inaccuracies</t>
  </si>
  <si>
    <t>Inaccurately recorded</t>
  </si>
  <si>
    <t>Inaccurately Recorded, Missing information</t>
  </si>
  <si>
    <t>No Inventory when needed</t>
  </si>
  <si>
    <t>Ledger</t>
  </si>
  <si>
    <t>Ledger is accurate, Dates, amounts are properly recorded</t>
  </si>
  <si>
    <t>Ledger is mostly accurate, some dates are left out</t>
  </si>
  <si>
    <t>Ledger is missing important information</t>
  </si>
  <si>
    <t>Ledger is poorly completed.  No documentation, unrealistic</t>
  </si>
  <si>
    <t>No Ledger</t>
  </si>
  <si>
    <t>Non SAE</t>
  </si>
  <si>
    <t>Summary</t>
  </si>
  <si>
    <t>Summary is complete and accurate</t>
  </si>
  <si>
    <t>Summary is incomplete due to inaccuracies from incomplete pages</t>
  </si>
  <si>
    <t>Summary is lacking important pieces</t>
  </si>
  <si>
    <t>Summary is inaccurate and does not depict SAE</t>
  </si>
  <si>
    <t>No Summary</t>
  </si>
  <si>
    <t>Skills (E)</t>
  </si>
  <si>
    <t>10 skills are documented, realistic and accurate</t>
  </si>
  <si>
    <t>8 skills are documented, realistic and accurate.</t>
  </si>
  <si>
    <t>5 skills are documented realistic and accurate.</t>
  </si>
  <si>
    <t>3 skills are documented, realistic and accurate.</t>
  </si>
  <si>
    <t>No Skills documented</t>
  </si>
  <si>
    <t>Skills (P)</t>
  </si>
  <si>
    <t>Top 6 skills are identified, realistic and accurate.</t>
  </si>
  <si>
    <t>Top 4 skills are identified, realistic and accurate.</t>
  </si>
  <si>
    <t>Top 3 skills are identified, realistic and accurate.</t>
  </si>
  <si>
    <t>Top 2 skills are identified, realistic and accurate.</t>
  </si>
  <si>
    <t>Total 150</t>
  </si>
  <si>
    <t>SAE Recordbook Evaluation Rubric 2008</t>
  </si>
  <si>
    <t>Total Fixed Costs (C)</t>
  </si>
  <si>
    <t>Profit or Return</t>
  </si>
  <si>
    <t>(A - B - C = D)</t>
  </si>
  <si>
    <r>
      <t>Income Items</t>
    </r>
    <r>
      <rPr>
        <sz val="12"/>
        <rFont val="Times New Roman"/>
        <family val="1"/>
      </rPr>
      <t>:</t>
    </r>
  </si>
  <si>
    <t>Welcome to Record Book Version 2008</t>
  </si>
  <si>
    <t>name(s)</t>
  </si>
  <si>
    <t xml:space="preserve">         a. Name/address/phone number/FFA chapter</t>
  </si>
  <si>
    <t xml:space="preserve">         b. Career objective</t>
  </si>
  <si>
    <t xml:space="preserve">         c. Education</t>
  </si>
  <si>
    <t xml:space="preserve">         d. FFA leadership activities /awards</t>
  </si>
  <si>
    <t xml:space="preserve">         e. School leadership activities/awards</t>
  </si>
  <si>
    <t xml:space="preserve">         f. Community leadership activities/awards</t>
  </si>
  <si>
    <t xml:space="preserve">         g. Professional associations</t>
  </si>
  <si>
    <t xml:space="preserve">         h. Other accomplishments</t>
  </si>
  <si>
    <t xml:space="preserve">         i. References</t>
  </si>
  <si>
    <t xml:space="preserve">     Resume'</t>
  </si>
  <si>
    <t>Date       (M-YY)</t>
  </si>
  <si>
    <t>List your top three activities and give a brief description of each one and its contribution</t>
  </si>
  <si>
    <t>Course Sequence</t>
  </si>
  <si>
    <t>STANDARDS/COURSE MATRIX   
AGRICULTURAL BUSINESS MANAGEMENT-AGRISCIENCE
ANIMAL SYSTEMS - Option C</t>
  </si>
  <si>
    <t xml:space="preserve">LEVEL of ATTAINMENT  </t>
  </si>
  <si>
    <t>DATE of ATTAINMENT (Semester or M/YY)</t>
  </si>
  <si>
    <t>TEACHER(S)</t>
  </si>
  <si>
    <t>DEVELOP A PLAN FOR A CAREER IN AGRICULTURAL BUSINESS AND MANAGEMENT</t>
  </si>
  <si>
    <t>Analyze the variety of career options in: agribusiness systems; animal systems; environmental service systems; food products &amp; processing systems; natural resource systems; plant systems; and power, structural &amp; technical systems</t>
  </si>
  <si>
    <t>Develop career goals based on interests, attitudes and research, and record in the long-ranged
annual Supervised Agricultural Experience (SAE) program plan</t>
  </si>
  <si>
    <t>Write, review and revise plan/goals through an annual long ranged SAE program plan</t>
  </si>
  <si>
    <t>Manage personal and career goals through an annual long ranged SAE program plan</t>
  </si>
  <si>
    <t>Describe factors that contribute to job satisfaction and success</t>
  </si>
  <si>
    <t>PREPARE FOR EMPLOYMENT IN AGRICULTURAL BUSINESS AND MANAGEMENT</t>
  </si>
  <si>
    <t>Develop a resume and sample cover letter utilizing data from the SAE Record and Planning book and from the Job Interview CDE</t>
  </si>
  <si>
    <t>Create a personal portfolio with industry-specific work samples</t>
  </si>
  <si>
    <t>Complete a job application process, including electronic applications</t>
  </si>
  <si>
    <t>Demonstrate customer service skills</t>
  </si>
  <si>
    <t>Demonstrate interviewing skills utilized in any FFA Career Development Event (CDE)</t>
  </si>
  <si>
    <t>Apply researched company/agency information for the purpose of preparing for the interview process</t>
  </si>
  <si>
    <t>PARTICIPATE IN SUPERVISED AGRICULTURAL EXPERIENCES [SAE]</t>
  </si>
  <si>
    <t>Demonstrate understanding and use of technology appropriate for the SAE or career goals</t>
  </si>
  <si>
    <t>Demonstrate workplace leadership and teamwork skills and behaviors</t>
  </si>
  <si>
    <t>Demonstrate positive attitudes in person and through communication technology</t>
  </si>
  <si>
    <t>Demonstrate positive interpersonal behaviors</t>
  </si>
  <si>
    <t>Demonstrate safe and healthy workplace behaviors</t>
  </si>
  <si>
    <t>Recognize and adapt to changes in the workplace</t>
  </si>
  <si>
    <t>Participate in a variety of SAE paid or non-paid work experiences</t>
  </si>
  <si>
    <t>List skills and competencies for selected SAE or career</t>
  </si>
  <si>
    <t>Complete Arizona SAE Record and Planning book</t>
  </si>
  <si>
    <t>DEMONSTRATE ORAL COMMUNICATION SKILLS</t>
  </si>
  <si>
    <t>Through research, collect appropriate topical information and data as would be utilized for any FFA CDE that would require oral communication skills</t>
  </si>
  <si>
    <t>Use questioning techniques to obtain needed information from audience</t>
  </si>
  <si>
    <t>Interpret verbal and nonverbal communications of audience</t>
  </si>
  <si>
    <t>Demonstrate active listening skills</t>
  </si>
  <si>
    <t>Demonstrate use of technologies for a formal presentation</t>
  </si>
  <si>
    <t>Deliver presentation incorporating verbal and nonverbal communication techniques</t>
  </si>
  <si>
    <t>Communicate using effective and suitable language for a diverse audience</t>
  </si>
  <si>
    <t>Demonstrate effective telephone techniques</t>
  </si>
  <si>
    <t>List appropriate skills for oral customer communication</t>
  </si>
  <si>
    <t>Participate in any FFA CDE that requires oral communication</t>
  </si>
  <si>
    <t>DEMONSTRATE WRITTEN COMMUNICATION SKILLS</t>
  </si>
  <si>
    <t>Through research, collect appropriate topical information and data as would be utilized in any FFA CDE event that would require written communication skills</t>
  </si>
  <si>
    <t>Organize information and develop an outline</t>
  </si>
  <si>
    <t>Credit sources of information in appropriate written format</t>
  </si>
  <si>
    <t>Prepare business communication using appropriate written format for the situation</t>
  </si>
  <si>
    <t>Prepare draft document using established rules for grammar, spelling and sentence construction</t>
  </si>
  <si>
    <t>List appropriate skills for written customer communication</t>
  </si>
  <si>
    <t>Utilize electronic format for written and presentation communications</t>
  </si>
  <si>
    <t>Participate in any FFA CDE that requires written communication</t>
  </si>
  <si>
    <t>EVALUATE THE ROLE OF AGRICULTURAL BUSINESS AND MANAGEMENT INDUSTRIES IN THE ECONOMY</t>
  </si>
  <si>
    <t>Evaluate the roles of agricultural business and management industries in local, state, national and international economies</t>
  </si>
  <si>
    <t>Compare and contrast the advantages and disadvantages of sole proprietorships, partnerships and corporations</t>
  </si>
  <si>
    <t>Develop a business plan</t>
  </si>
  <si>
    <t>Conduct an employee needs analysis for the organization based upon a business plan</t>
  </si>
  <si>
    <t>Research business locations, facilities and equipment needs for the organization based upon the business plan</t>
  </si>
  <si>
    <t>Analyze the relationship of customer service and customer satisfaction on the success of a business</t>
  </si>
  <si>
    <t>Participate in any FFA CDE that requires knowledge or use of business plans, customer service skills and/or, customer satisfaction data.</t>
  </si>
  <si>
    <t>DEMONSTRATE BUSINESS AND FINANCIAL MANAGEMENT PRACTICES NEEDED IN AGRICULTURAL BUSINESS AND MANAGEMENT INDUSTRIES</t>
  </si>
  <si>
    <t>Research and identify costs associated with supplying services in the Agricultural Business and Management field</t>
  </si>
  <si>
    <t>Interpret financial information for decision making and planning</t>
  </si>
  <si>
    <t>Monitor and adjust business operation based on financial performance</t>
  </si>
  <si>
    <t>Demonstrate knowledge of checking and savings accounts and the ability to balance a checkbook</t>
  </si>
  <si>
    <t>Develop a Risk Management plan for SAE or business</t>
  </si>
  <si>
    <t>Utilize the SAE record and planning book to record the business and financial management practices for all SAEs</t>
  </si>
  <si>
    <t>EVALUATE LEADERSHIP STYLES APPROPRIATE FOR THE WORKPLACE</t>
  </si>
  <si>
    <t>Describe how personal characteristics affect leadership ability</t>
  </si>
  <si>
    <t>Investigate and evaluate leadership and management styles</t>
  </si>
  <si>
    <t>Describe how cultural and ethnic differences affect leadership styles within a group</t>
  </si>
  <si>
    <t>Describe how cultural and ethnic differences affect interpersonal interactions, teamwork and communications within a group</t>
  </si>
  <si>
    <t xml:space="preserve">Income and Expense Summary of Entrepreneurship </t>
  </si>
  <si>
    <t xml:space="preserve">     Supervised Agricultural Experience Program</t>
  </si>
  <si>
    <t xml:space="preserve">Income and Expense Summary of Placement </t>
  </si>
  <si>
    <t xml:space="preserve">     Supervised  Agricultural Experience Program</t>
  </si>
  <si>
    <t>Describe different business etiquette practices</t>
  </si>
  <si>
    <t>PARTICIPATE IN LEADERSHIP ACTIVITIES AS PROVIDED BY THE FFA ORGANIZATION</t>
  </si>
  <si>
    <t>Describe roles and responsibilities that FFA leaders and members bring to an organization</t>
  </si>
  <si>
    <t>Evaluate characteristics and importance of an effective team player</t>
  </si>
  <si>
    <t>Evaluate characteristics of effective teams</t>
  </si>
  <si>
    <t>Demonstrate teamwork through participation in CDE teams</t>
  </si>
  <si>
    <t>Practice techniques to involve each member of the team</t>
  </si>
  <si>
    <t>Practice effective meeting management through participation at FFA meetings</t>
  </si>
  <si>
    <t>Develop and implement a personal and professional improvement plan as shown in the SAE Record and Planning book</t>
  </si>
  <si>
    <t>Participate in FFA Career Development Events</t>
  </si>
  <si>
    <t>Practice decision-making process</t>
  </si>
  <si>
    <t>Participate in leadership activities through FFA offices and committees</t>
  </si>
  <si>
    <t>DEMONSTRATE LABORATORY PROCEDURES AND SAFETY PRACTICES</t>
  </si>
  <si>
    <t>Demonstrate safe practices in a home, classroom, laboratory and work situation</t>
  </si>
  <si>
    <t>Identify careers that involve working with hazardous biological materials</t>
  </si>
  <si>
    <t>Know the value of safety to employees</t>
  </si>
  <si>
    <t>Discuss the impact of safety compliance on business</t>
  </si>
  <si>
    <t>Identify safety precautions associated with biotechnology</t>
  </si>
  <si>
    <t>Safely operate and maintain equipment</t>
  </si>
  <si>
    <t>DESCRIBE ANIMAL HEALTH NEEDS</t>
  </si>
  <si>
    <t>Explore the cells, tissues and organs in mammals</t>
  </si>
  <si>
    <t>Describe the epidermis system</t>
  </si>
  <si>
    <t>Describe the musculoskeletal system</t>
  </si>
  <si>
    <t>Describe the nervous system</t>
  </si>
  <si>
    <t>Describe the circulatory system</t>
  </si>
  <si>
    <t>Describe the respiratory system</t>
  </si>
  <si>
    <t>Describe the digestive system</t>
  </si>
  <si>
    <t>Describe the urinary system</t>
  </si>
  <si>
    <t>Describe the reproductive system</t>
  </si>
  <si>
    <t>Describe the endocrine system</t>
  </si>
  <si>
    <t>Discuss how biotechnology has influenced mammal health</t>
  </si>
  <si>
    <t>Explain how biotechnology has influenced mammal medicines</t>
  </si>
  <si>
    <t>Compare the impact of biotechnology on the length and quality of mammal life</t>
  </si>
  <si>
    <t>Explore careers in the health care field and/or veterinary care field</t>
  </si>
  <si>
    <t>Explore benefits to health care that have resulted from advances in technology</t>
  </si>
  <si>
    <t>DESCRIBE BASIC PRINCIPLES OF NUTRITION</t>
  </si>
  <si>
    <t>Define the essential nutrients</t>
  </si>
  <si>
    <t>Explore the nutritional needs of humans</t>
  </si>
  <si>
    <t>Explore the nutritional needs of animals</t>
  </si>
  <si>
    <t>Explore the nutritional needs of plants</t>
  </si>
  <si>
    <t>Explain the process of food digestion</t>
  </si>
  <si>
    <t>Describe nutrient absorption</t>
  </si>
  <si>
    <t>Identify common nutrient problems</t>
  </si>
  <si>
    <t>Compare the impact of biotechnology on the production, processing, storage and preparation of food</t>
  </si>
  <si>
    <t>Discuss how biotechnology has improved nutrition</t>
  </si>
  <si>
    <t>Explore careers in the field of nutrition</t>
  </si>
  <si>
    <t>EXAMINE THE INTERACTION OF BIOLOGICAL SYSTEMS WITHIN THE ENVIRONMENT</t>
  </si>
  <si>
    <t>Discuss the different classifications of natural resources in the environment</t>
  </si>
  <si>
    <t>Identify fossil fuels found in the environment</t>
  </si>
  <si>
    <t>Describe soil resources found in the environment</t>
  </si>
  <si>
    <t>Identify the effects of pest control methods on the environment</t>
  </si>
  <si>
    <t>Discuss environmental issues related to water resources</t>
  </si>
  <si>
    <t>Identify air and atmospheric resources</t>
  </si>
  <si>
    <t>Describe the effects of technology and biotechnology on the environment</t>
  </si>
  <si>
    <t>Explore careers related to natural resources and the environment</t>
  </si>
  <si>
    <t>Describe benefits to the environment as a result of advances in technology</t>
  </si>
  <si>
    <t>DESCRIBE PRINCIPLES OF PLANT GROWTH PRODUCTION</t>
  </si>
  <si>
    <t>Identify parts of plants and their functions</t>
  </si>
  <si>
    <t>Explore methods of classifying plants</t>
  </si>
  <si>
    <t>Recognize the physiological needs of plants</t>
  </si>
  <si>
    <t>Explain plant reproduction</t>
  </si>
  <si>
    <t>Investigate plant tissue culture techniques</t>
  </si>
  <si>
    <t>Explore careers that utilize biotechnology skills in the growth and production of plants</t>
  </si>
  <si>
    <t>Discuss the effects of plant biotechnology in sustainable agriculture systems</t>
  </si>
  <si>
    <t>DESCRIBE PRINCIPLES OF ANIMAL GROWTH AND PRODUCTION</t>
  </si>
  <si>
    <t>Recognize the physiological needs of living animals</t>
  </si>
  <si>
    <t>Explore animal health control practices</t>
  </si>
  <si>
    <t>Explain animal reproduction practices</t>
  </si>
  <si>
    <t>Describe the use of biotechnology in animal growth and reproduction</t>
  </si>
  <si>
    <t>Explore careers in animal growth and production</t>
  </si>
  <si>
    <t>USE SCIENTIFIC PROCESSES TO ANALYZE DATA</t>
  </si>
  <si>
    <t>Formulate predictions, questions, or hypotheses based on observations</t>
  </si>
  <si>
    <t>Evaluate appropriate resources</t>
  </si>
  <si>
    <t>Illustrate the scientific method</t>
  </si>
  <si>
    <t>Design and conduct controlled investigations</t>
  </si>
  <si>
    <t>Identify new and innovative food products developed as a result of advances in technology</t>
  </si>
  <si>
    <t>Analyze data to explain results and propose further investigations</t>
  </si>
  <si>
    <t>Design models</t>
  </si>
  <si>
    <t>Communicate results of investigations</t>
  </si>
  <si>
    <t>ANALYZE THE RELATIONSHIPS WITHIN LIVING SYSTEMS</t>
  </si>
  <si>
    <t>Explain the role of the cell and cellular processes</t>
  </si>
  <si>
    <t>Examine the molecular basis of heredity and resulting genetic diversity</t>
  </si>
  <si>
    <t>Analyze the relationships among various organisms and their environment</t>
  </si>
  <si>
    <t>Portray the scientific principles and processes involved in biological evolution</t>
  </si>
  <si>
    <t>Analyze the organization of living systems</t>
  </si>
  <si>
    <t>Recognize the role of energy within living systems</t>
  </si>
  <si>
    <t>DISCUSS BIOETHICAL ISSUES</t>
  </si>
  <si>
    <t>Explore the ethical considerations related to using biotechnology to improve human health</t>
  </si>
  <si>
    <t>Discuss ethical considerations related to using biotechnology to produce and process human food</t>
  </si>
  <si>
    <t>Identify ethical considerations related to using biotechnology to improve the production of animals</t>
  </si>
  <si>
    <t>Describe the ethical considerations businesses face when deciding to sell food produced using biotechnology techniques</t>
  </si>
  <si>
    <t>DESCRIBE FOOD SAFETY AND PROCESSING PRACTICES</t>
  </si>
  <si>
    <t>Identify food safety practices</t>
  </si>
  <si>
    <t>Examine the effects of biotechnology on food safety and processing techniques</t>
  </si>
  <si>
    <t>INVESTIGATE ETHICS IN THE AGRICULTURE INDUSTRY</t>
  </si>
  <si>
    <t>Assess ethics</t>
  </si>
  <si>
    <t>Evaluate business dealings with friends, family, or competitors</t>
  </si>
  <si>
    <t>Evaluate pricing and sales incentives</t>
  </si>
  <si>
    <t>Evaluate potential environmental damage of agriculture practices</t>
  </si>
  <si>
    <t>Evaluate sustainable agriculture</t>
  </si>
  <si>
    <t>INVESTIGATE APPROVED BIOTECHNOLOGY TECHNIQUES</t>
  </si>
  <si>
    <t>Specify methods and requirements by which an organism’s genetic code can be altered using biotechnology techniques</t>
  </si>
  <si>
    <t>Explain the process of embryo transfer techniques</t>
  </si>
  <si>
    <t>Demonstrate propagation techniques using tissue culture</t>
  </si>
  <si>
    <t>Detect biotechnology techniques that have contributed to improve health</t>
  </si>
  <si>
    <t>Explore methods of using biotechnology to improve production</t>
  </si>
  <si>
    <t>Justify the purposes and processes of growth regulators</t>
  </si>
  <si>
    <t>Describe how scientists continue to investigate and critically analyze DNA cloning</t>
  </si>
  <si>
    <t>Express the use of jumping genes</t>
  </si>
  <si>
    <t>Examine careers in the biotechnology industry</t>
  </si>
  <si>
    <t>Analyze how specific cultural and/or social issues promote or hinder scientific advancements</t>
  </si>
  <si>
    <t>Report new agricultural products developed as a result of advances in technology</t>
  </si>
  <si>
    <t>INVESTIGATE APPROVED PRACTICES OF DISEASE CONTROL</t>
  </si>
  <si>
    <t>Differentiate between common diseases</t>
  </si>
  <si>
    <t>Assess symptoms of common diseases and parasites</t>
  </si>
  <si>
    <t>Evaluate economic impact of diseases on production</t>
  </si>
  <si>
    <t>Compare methods by which diseases are spread</t>
  </si>
  <si>
    <t>Evaluate the most economical and environmentally safe disease control and prevention methods</t>
  </si>
  <si>
    <t>Conduct an investigation on an infected field/organism</t>
  </si>
  <si>
    <t>Record observations, notes, sketches, questions, and ideas during the investigation</t>
  </si>
  <si>
    <t>Propose corrective actions needed to treat an infected field/organism</t>
  </si>
  <si>
    <t>INVESTIGATE APPROVED NUTRITIONAL PRACTICES</t>
  </si>
  <si>
    <t>Determine the essential nutrients for organisms and describe their importance</t>
  </si>
  <si>
    <t>Research common nutrient deficiency symptoms and treatment options</t>
  </si>
  <si>
    <t>Recommend nutrient and quantity requirements</t>
  </si>
  <si>
    <t>Evaluate diagnosis, treatment, and prevention of nutrient deficiency</t>
  </si>
  <si>
    <t>Inspect supplemental and additive ration/fertilizer composition</t>
  </si>
  <si>
    <t>Prepare tissue samples for testing and diagnosis</t>
  </si>
  <si>
    <t xml:space="preserve"> Test methods of fertilizer/nutrient application</t>
  </si>
  <si>
    <t>Compare the relationship between nutrient practices and yield amounts</t>
  </si>
  <si>
    <t>ANALYZE THE INTERACTION AMONG ENVIRONMENTAL AND NATURAL RESOURCES SCIENCES</t>
  </si>
  <si>
    <t>Evaluate environmental and natural resource sciences</t>
  </si>
  <si>
    <t>Demonstrate how dynamic processes such as weathering, erosion, and sedimentation relate to redistribution of materials in the earth system</t>
  </si>
  <si>
    <t>Investigate soil morphology</t>
  </si>
  <si>
    <t>Illustrate land-use and water-use planning</t>
  </si>
  <si>
    <t>Explain factors that impact current and future water quantity and quality including surface, ground, and local water issues</t>
  </si>
  <si>
    <t>Define bio-fuels and how they are effect the environment</t>
  </si>
  <si>
    <t>Describe how human activities and natural causes can lead to pollution</t>
  </si>
  <si>
    <t>Evaluate the effectiveness of conservation practices on environmental quality and biodiversity</t>
  </si>
  <si>
    <t>Research careers in environmental sciences</t>
  </si>
  <si>
    <t>INVESTIGATE ENVIRONMENTAL AND ECONOMICAL IMPACTS OF INTEGRATED PEST MANAGEMENT OPTIONS</t>
  </si>
  <si>
    <t>Classify common pests, including insects and noxious weeds</t>
  </si>
  <si>
    <t>Evaluate economic impact of pests on plant production</t>
  </si>
  <si>
    <t>Predict methods by which pests spread</t>
  </si>
  <si>
    <t>Recognize signs of pest damage</t>
  </si>
  <si>
    <t>Identify thresholds created for specific pests</t>
  </si>
  <si>
    <t>Select and propose the most economical and environmentally safe pest control method</t>
  </si>
  <si>
    <t>Identify GMO crops and their role in the agriculture industry</t>
  </si>
  <si>
    <t>Read and interpret pesticide labels</t>
  </si>
  <si>
    <t>Select and wear protective clothing for applying pesticides</t>
  </si>
  <si>
    <t>Apply pesticide effectively</t>
  </si>
  <si>
    <t>DEMONSTRATE AGRISCIENCE MECHANIC APPLICATIONS</t>
  </si>
  <si>
    <t>Demonstrate personal and group safety</t>
  </si>
  <si>
    <t>Develop a bill of materials for a specific task</t>
  </si>
  <si>
    <t>Develop a structural plan for a specific task</t>
  </si>
  <si>
    <t>Demonstrate appropriate wood fabrication techniques</t>
  </si>
  <si>
    <t>Demonstrate appropriate metal fabrication techniques</t>
  </si>
  <si>
    <t>Demonstrate appropriate oxy-fuel cutting techniques used in agriculture</t>
  </si>
  <si>
    <t>Demonstrate appropriate plasma cutting techniques used in agriculture</t>
  </si>
  <si>
    <t>Demonstrate appropriate plumbing fabrication techniques used in agriculture</t>
  </si>
  <si>
    <t>Demonstrate appropriate safe connection of electrical components including motors, timers, and values in both high and low voltage circuits used in agriculture</t>
  </si>
  <si>
    <t>Demonstrate appropriate concrete and masonry practices commonly used in agriculture</t>
  </si>
  <si>
    <t>Demonstrate operation and maintenance of appropriate mechanical systems used in agriculture</t>
  </si>
  <si>
    <t>Demonstrate service and repair of appropriate mechanical systems</t>
  </si>
  <si>
    <t>Demonstrate appropriate land measurement and construction techniques commonly used in agriculture which is to include optical, laser, and global positioning satellite systems</t>
  </si>
  <si>
    <t>Demonstrate principles and applications of various engines and machinery used in agriculture</t>
  </si>
  <si>
    <t>27.C</t>
  </si>
  <si>
    <t>APPLY KNOWLEDGE OF ANATOMY AND PHYSIOLOGY TO PRODUCE AND/OR MANAGE ANIMALS IN A DOMESTICATED OR NATURALENVIRONMENT</t>
  </si>
  <si>
    <t>27.1c</t>
  </si>
  <si>
    <t>Analyze and evaluate nutritional requirements and environmental conditions to develop and implement a fertilization plan</t>
  </si>
  <si>
    <t>27.1.1c   Describe functional differences in animal structures and body systems</t>
  </si>
  <si>
    <t>27.1.2c   Classify animals according to anatomy and physiology</t>
  </si>
  <si>
    <t>27.2c</t>
  </si>
  <si>
    <t>Recognize the anatomy of animal species to understand how the body structures interact and affect animal health</t>
  </si>
  <si>
    <t>27.2.1c   Identify selected animal parts from a diagram or on a real animal</t>
  </si>
  <si>
    <t>27.2.2c   Identify ways that an animal’s health can be affected by anatomy/physiology problems</t>
  </si>
  <si>
    <t>27.3c</t>
  </si>
  <si>
    <t>Analyze a subject animal to determine the nature of its health status.</t>
  </si>
  <si>
    <t>27.3.1c   Perform simple procedures in evaluating an animal’s health status</t>
  </si>
  <si>
    <t>27.3.2c   Identify symptoms of diseases, illnesses, parasites, and other health-related problems</t>
  </si>
  <si>
    <t>27.3.3c   Diagnose animal ailments.</t>
  </si>
  <si>
    <t>27.3.4c   Implement disease prevention and health improvement program</t>
  </si>
  <si>
    <t>27.3.5c   Identify and implement (i.e., treat) treatment options</t>
  </si>
  <si>
    <t>28.C</t>
  </si>
  <si>
    <t>RECOGNIZE ANIMAL BEHAVIORS TO FACILITATE WORKING WITH ANIMALS SAFELY</t>
  </si>
  <si>
    <t>28.1c</t>
  </si>
  <si>
    <t>Develop a safety plan for working with a specific animal.</t>
  </si>
  <si>
    <t>28.1.1c   Identify plant structures (e.g., seeds)</t>
  </si>
  <si>
    <t>28.1.2c   Describe physiological functions of plants</t>
  </si>
  <si>
    <t>28.1.3c   Describe germination process and conditions</t>
  </si>
  <si>
    <t>29.C</t>
  </si>
  <si>
    <t>PROVIDE PROPER NUTRITION TO MAINTAIN ANIMAL PERFORMANCE</t>
  </si>
  <si>
    <t>29.1c</t>
  </si>
  <si>
    <t>Examine animal developmental stages to comprehend why nutrient requirements are different throughout an animal’s life cycle</t>
  </si>
  <si>
    <t>29.1.1c   Recognize the different phases of an animal’s life cycle</t>
  </si>
  <si>
    <t>29.1.2c   Select diets that provide the appropriate quantity of nutrients for each animal developmental stage</t>
  </si>
  <si>
    <t>29.2c</t>
  </si>
  <si>
    <t>Analyze a feed ration to determine whether or not it fulfills a given animal’s nutrient requirements</t>
  </si>
  <si>
    <t>29.2.1c   Identify the differences between good and poor quality feedstuffs</t>
  </si>
  <si>
    <t>29.2.2c   Create a balanced ration for a given animal</t>
  </si>
  <si>
    <t>29.3c</t>
  </si>
  <si>
    <t>29.3.1c   Use different types of feedstuffs (e.g., roughage, concentrates) to create a feed ration containing the appropriate amounts of required nutrients</t>
  </si>
  <si>
    <t>29.3.2c   Use different forms of feedstuffs (e.g., pellets, cracked, rolled, ground) to create a diet that meets the needs of a specific animal</t>
  </si>
  <si>
    <t>29.4c</t>
  </si>
  <si>
    <t>Determine the most economical and efficient feeding program</t>
  </si>
  <si>
    <t>29.4.1c  Investigate prices of different feedstuffs</t>
  </si>
  <si>
    <t>29.4.2c  Compare the costs of feeding various rations</t>
  </si>
  <si>
    <t>29.4.3c   Develop a feeding plan that is cost effective</t>
  </si>
  <si>
    <t>29.4.4c   Identify risks involved with specific investments (i.e. feed trucks, silos, mills, etc.)</t>
  </si>
  <si>
    <t>30.C</t>
  </si>
  <si>
    <t>KNOW THE FACTORS THAT INFLUENCE AN ANIMAL’S REPRODUCTIVE CYCLE TO EXPLAIN SPECIES RESPONSE</t>
  </si>
  <si>
    <t>30.1c</t>
  </si>
  <si>
    <t>Analyze elements in the reproductive cycle to explain differences between male and female reproductive systems</t>
  </si>
  <si>
    <t>30.1.1c   Identify the parts of male and female reproductive tracts on example animals</t>
  </si>
  <si>
    <t>30.1.2c  Analyze the reproductive cycle of a given animal</t>
  </si>
  <si>
    <t>30.1.3c   Evaluate animal readiness for breeding</t>
  </si>
  <si>
    <t>30.2c</t>
  </si>
  <si>
    <t>Discuss reproductive cycles to show how they differ from species to species</t>
  </si>
  <si>
    <t>30.2.1c   Discuss the pros and cons of breeding through natural cover and artificial insemination</t>
  </si>
  <si>
    <t>30.2.2c   Discuss the implications of genetic variation</t>
  </si>
  <si>
    <t>30.2.3c   Describe techniques of artificial insemination</t>
  </si>
  <si>
    <t>30.2.4c  Identify reproduction management practices (e.g., male to female ratios, age and weight for breeding, fertility and soundness for breeding, heat synchronization, flushing)</t>
  </si>
  <si>
    <t>30.3c</t>
  </si>
  <si>
    <t>Evaluate an animal to determine its breeding soundness</t>
  </si>
  <si>
    <t>30.3.1c   Describe the procedure for determining an animal’s breeding readiness</t>
  </si>
  <si>
    <t>30.3.2c   Identify and prevent problems associated with reproduction</t>
  </si>
  <si>
    <t>30.3.3c   Select animals based on breeding soundness</t>
  </si>
  <si>
    <t>30.4c</t>
  </si>
  <si>
    <t>Investigate economic decisions relating to a breeding program</t>
  </si>
  <si>
    <t>30.4.1c   Analyze costs of various reproduction programs</t>
  </si>
  <si>
    <t>30.4.2c   Compare the economical value of each breeding program</t>
  </si>
  <si>
    <t>30.4.3c   Create a breeding program that is economically efficient</t>
  </si>
  <si>
    <t>31.C</t>
  </si>
  <si>
    <t>IDENTIFY ENVIRONMENTAL FACTORS THAT AFFECT AN ANIMAL’S PERFORMANCE</t>
  </si>
  <si>
    <t>31.1c</t>
  </si>
  <si>
    <t>Recognize optimum performance for a given animal species</t>
  </si>
  <si>
    <t>31.1.1c  Identify good performance for a given animal species</t>
  </si>
  <si>
    <t>31.1.2c   Identify reasons why some animals perform better than others</t>
  </si>
  <si>
    <t>31.2c</t>
  </si>
  <si>
    <t>Create a program to develop an animal to its highest potential performance</t>
  </si>
  <si>
    <t>31.2.1c Identify factors that can be manipulated to control a given animal’s performance</t>
  </si>
  <si>
    <t>31.2.2c   Generate ways to increase an animal’s performance</t>
  </si>
  <si>
    <t>31.3c</t>
  </si>
  <si>
    <t>Assess an animal to determine if it has reached its optimum performance level</t>
  </si>
  <si>
    <t>31.3.1c Make appropriate changes in an animal’s environment in order to achieve optimum performance</t>
  </si>
  <si>
    <t>31.3.2c  Use appropriate tools in manipulating animal performance</t>
  </si>
  <si>
    <t>31.4c</t>
  </si>
  <si>
    <t>Develop efficient procedures to produce consistently high-quality animals, wellsuited
for their intended purpose</t>
  </si>
  <si>
    <t>31.4.1c   Identify a given species’ desirable production numbers (e.g., birth weight, rate of gain, age of maturity, age of sexual maturity).</t>
  </si>
  <si>
    <t>31.4.2c   Evaluate desired traits (e.g., production) of animals.</t>
  </si>
  <si>
    <t>31.4.3c   Evaluate the role that economics plays in animal production</t>
  </si>
  <si>
    <t>31.4.4c   Design facilities appropriate for the production of a given species of animal</t>
  </si>
  <si>
    <t>31.4.5c   Make decisions on using new techniques and methods in the production facility so that both profit and animal safety are maximized.</t>
  </si>
  <si>
    <r>
      <t>METHOD of ATTAINMENT</t>
    </r>
    <r>
      <rPr>
        <sz val="8"/>
        <rFont val="Times New Roman"/>
        <family val="1"/>
      </rPr>
      <t xml:space="preserve">   </t>
    </r>
  </si>
  <si>
    <t>STANDARDS/COURSE MATRIX   
AGRICULTURAL BUSINESS MANAGEMENT-AGRISCIENCE
PLANT SYSTEMS - Option B</t>
  </si>
  <si>
    <t>Participate in any FFA CDE that requires knowledge or use of business plans, customer service skills and/or, customer satisfaction data</t>
  </si>
  <si>
    <t>27.B</t>
  </si>
  <si>
    <t>APPLY PRINCIPLES OF ANATOMY AND PHYSIOLOGY TO PRODUCE AND MANAGE PLANTS IN BOTH A DOMESTICATED AND A NATURAL ENVIRONMENT</t>
  </si>
  <si>
    <t>27.1b</t>
  </si>
  <si>
    <t>27.1.1b   Describe nutrient sources</t>
  </si>
  <si>
    <t>27.1.2b   Determine plant nutrient requirements for optimum growth</t>
  </si>
  <si>
    <t>27.1.3b   Identify function of plant nutrients in plants</t>
  </si>
  <si>
    <t>27.1.4b   Determine the environmental factors that influence and optimize plant growth</t>
  </si>
  <si>
    <t>27.1.5b   Apply nutrients to plants for economic growth</t>
  </si>
  <si>
    <t>27.1.6b   Describe nutrient application methods and appropriate practices</t>
  </si>
  <si>
    <t>27.2b</t>
  </si>
  <si>
    <t>Test appropriate materials or examine data to evaluate and manage soil/media nutrients</t>
  </si>
  <si>
    <t>27.2.1b   Collect and test soil/media and/or plant tissue</t>
  </si>
  <si>
    <t>27.2.2b   Interpret tests of soil/media and/or plant tissue</t>
  </si>
  <si>
    <t>27.2.3b   Identify soil slope, structure and texture</t>
  </si>
  <si>
    <t>27.2.4b   Evaluate soil/media permeability and water-holding capacity</t>
  </si>
  <si>
    <t>27.2.5b   Determine the chemical properties of soil/media</t>
  </si>
  <si>
    <t>27.2.6b   Determine land use capability</t>
  </si>
  <si>
    <t>27.2.7b   Determine the biological functions of microorganisms of soil/media</t>
  </si>
  <si>
    <t>27.3b</t>
  </si>
  <si>
    <t>Explain and use basic methods for reproducing and propagating plants</t>
  </si>
  <si>
    <t>27.3.1b   Determine the role of genetics in plants</t>
  </si>
  <si>
    <t>27.3.2b   Describe the components and functions of plant reproductive parts</t>
  </si>
  <si>
    <t>27.3.3b   Identify and practice methods of asexual/sexual plant propagation</t>
  </si>
  <si>
    <t>27.3.4b   Describe the principles of plant micro-propagation</t>
  </si>
  <si>
    <t>27.3.5b   Apply principles and practices of biotechnology to plant propagation</t>
  </si>
  <si>
    <t>27.3.6b   Distinguish between natural and artificial plant selection</t>
  </si>
  <si>
    <t>27.4b</t>
  </si>
  <si>
    <t>Develop and use a plan for integrated pest management.</t>
  </si>
  <si>
    <t>27.4.1b  Identify plant pests (e.g., insects, diseases, weeds, rodents)</t>
  </si>
  <si>
    <t>27.4.2b   Determine pest management safety practices</t>
  </si>
  <si>
    <t>27.4.3b   Determine pest management methods</t>
  </si>
  <si>
    <t>27.4.4b   Develop pest management plans based on pest life cycles</t>
  </si>
  <si>
    <t>27.4.5b   Implement pest control plan with appropriate treatments</t>
  </si>
  <si>
    <t>27.4.6b   Evaluate pest control plan</t>
  </si>
  <si>
    <t>27.4.7b   Prevent, identify and manage pest resistance</t>
  </si>
  <si>
    <t>28.B</t>
  </si>
  <si>
    <t>28.1b</t>
  </si>
  <si>
    <t>Examine unique plant properties to identify/describe functional differences in plant structures including roots, stems, flowers, leaves and fruit</t>
  </si>
  <si>
    <t>28.1.1b   Identify plant structures (e.g., seeds)</t>
  </si>
  <si>
    <t>28.1.2b   Describe physiological functions of plants</t>
  </si>
  <si>
    <t>28.1.3b   Describe germination process and conditions</t>
  </si>
  <si>
    <t>Beg Value</t>
  </si>
  <si>
    <t>28.2b</t>
  </si>
  <si>
    <t>Classify plants based on physiology for taxonomic or other classifications.</t>
  </si>
  <si>
    <t>28.2.1b   Investigate the seven levels of classifications (Kingdom, Division, Class, Order, Family, Genus, Species)</t>
  </si>
  <si>
    <t>28.2.4b   Classify plants as annuals, biennials or perennials.</t>
  </si>
  <si>
    <t>28.2.5b   Classify plants according to growth habit.</t>
  </si>
  <si>
    <t xml:space="preserve">28.2.6b   Classify plants by type. </t>
  </si>
  <si>
    <t>28.2.7b   Classify plants by economic value.</t>
  </si>
  <si>
    <t>28.3b</t>
  </si>
  <si>
    <t>Distinguish between different uses for plants</t>
  </si>
  <si>
    <t>28.3.1b   Describe horticultural crops</t>
  </si>
  <si>
    <t>28.3.2b   Define agronomic crops</t>
  </si>
  <si>
    <t>28.3.3b   Compare and contrast horticultural and agronomic crops</t>
  </si>
  <si>
    <t>29.B</t>
  </si>
  <si>
    <t>APPLY FUNDAMENTALS OF PRODUCTION AND HARVESTING TO PRODUCE PLANTS</t>
  </si>
  <si>
    <t>29.1b</t>
  </si>
  <si>
    <t>Research the history of agriculture</t>
  </si>
  <si>
    <t>29.1.1b   Discuss the development of agriculture in America</t>
  </si>
  <si>
    <t>29.1.2b   Examine Arizona agriculture and its advancements</t>
  </si>
  <si>
    <t>29.2b</t>
  </si>
  <si>
    <t>Apply fundamentals of plant management to develop a production plan</t>
  </si>
  <si>
    <t>29.2.1b   Identify and select seeds and plants</t>
  </si>
  <si>
    <t>29.2.2b   Manipulate and evaluate environmental conditions (e.g., irrigation, mulch, shading) to foster plant germination, growth and development</t>
  </si>
  <si>
    <t>29.2.3b   Evaluate and demonstrate planting practices (e.g., population rate, germination/seed vigor, inoculation, seed and plant treatments)</t>
  </si>
  <si>
    <t>29.2.4b   Evaluate and demonstrate transplanting practices</t>
  </si>
  <si>
    <t>29.2.5b   Prepare soil/media for planting</t>
  </si>
  <si>
    <t>29.2.6b   Control plant growth (e.g., pruning, pinching, disbudding, topping, detasseling, staking, cabling, shearing, shaping)</t>
  </si>
  <si>
    <t>29.2.7b   Prepare plants and plant products for distribution</t>
  </si>
  <si>
    <t>29.2.8b   Investigate the production of horticultural crops and agronomic crops</t>
  </si>
  <si>
    <t>STANDARDS/COURSE MATRIX   
AGRICULTURAL BUSINESS MANAGEMENT                      AGRIBUSINESS SYSTEMS - Option F</t>
  </si>
  <si>
    <t>27.F</t>
  </si>
  <si>
    <t>EMPLOY LEADERSHIP SKILLS TO ACCOMPLISH GOALS AND OBJECTIVES IN AN AGRIBUSINESS ENVIRONMENT.</t>
  </si>
  <si>
    <t>27.1f</t>
  </si>
  <si>
    <t>Develop a mission statement to guide business activities effectively</t>
  </si>
  <si>
    <t>27.1.1f   Identify planning approaches for preparing mission statement</t>
  </si>
  <si>
    <t>27.1.2f   Write a mission statement</t>
  </si>
  <si>
    <t>27.1.3f   Establish short- and long-term goals.</t>
  </si>
  <si>
    <t>27.1.4f   Ask for feedback from stakeholders to test the impact of the mission statement</t>
  </si>
  <si>
    <t>27.1.5f   Disseminate mission statement to inform fellow employees and gain in-house support</t>
  </si>
  <si>
    <t>27.2f</t>
  </si>
  <si>
    <t>Apply leadership skills to accomplish general business activities from production to public relations</t>
  </si>
  <si>
    <t>27.2.1f   Identify leadership styles</t>
  </si>
  <si>
    <t>27.2.2f   Conduct a business meeting using proper parliamentary procedures/consensus techniques</t>
  </si>
  <si>
    <t>27.2.3f   Work in teams to access a variety of expertise</t>
  </si>
  <si>
    <t>27.2.4f   Extend a pat on the back for jobs well done</t>
  </si>
  <si>
    <t>27.3f</t>
  </si>
  <si>
    <t>Apply management skills to accomplish general business activities from production to public relations</t>
  </si>
  <si>
    <t>27.3.1f   Identify management types</t>
  </si>
  <si>
    <t>27.3.2f   Identify organizational structures</t>
  </si>
  <si>
    <t>27.3.3f   Identify time management techniques</t>
  </si>
  <si>
    <t>27.3.4f   Make business agreements</t>
  </si>
  <si>
    <t>27.3.5f   Follow local, state, and federal regulations and appreciate the consequences of not following them</t>
  </si>
  <si>
    <t>27.3.6f   Recruit, train and evaluate human resources</t>
  </si>
  <si>
    <t>27.3.7f   Make business presentations</t>
  </si>
  <si>
    <t>28.F</t>
  </si>
  <si>
    <t>PRACTICE GOOD RECORD KEEPING TO ACOMPLISH AGRIBUSINESS OBJECTIVES</t>
  </si>
  <si>
    <t>28.1f</t>
  </si>
  <si>
    <t>Prepare and maintain all files as needed to accomplish effective record keeping</t>
  </si>
  <si>
    <t>28.1.1f   Identify information management systems</t>
  </si>
  <si>
    <t>28.1.2f   Develop record keeping techniques and practices</t>
  </si>
  <si>
    <t>28.1.3f   Keep production and agribusiness records</t>
  </si>
  <si>
    <t>28.1.4f   Make records analysis</t>
  </si>
  <si>
    <t>29.F</t>
  </si>
  <si>
    <t>APPLY GENERALLY ACCEPTED ACCOUNTING PRINCIPLES AND SKILLS TO MANAGE BUDGET, CREDIT, AND OPTIMAL APPLICATION OF AGRIBUSINESS ASSETS</t>
  </si>
  <si>
    <t>29.1f</t>
  </si>
  <si>
    <t>Use key accounting fundamentals to accomplish dependable bookkeeping and associated files</t>
  </si>
  <si>
    <t>29.1.1f   Budget resources (e.g., capital, human, financial, time)</t>
  </si>
  <si>
    <t>29.1.2f   Manage assets for optimum utilization</t>
  </si>
  <si>
    <t>29.1.3f   Manage risk of liabilities</t>
  </si>
  <si>
    <t>29.1.4f   Evaluate credit uses and options</t>
  </si>
  <si>
    <t>29.1.5f   Prepare and interpret financial statements (e.g., balance sheet, profit/loss statement, cash flow statement)</t>
  </si>
  <si>
    <t>29.1.6f   Prepare tax forms (e.g., W-4, I9, Depreciation, 1099, Workers Compensation)</t>
  </si>
  <si>
    <t>29.1.7f   Determine cost of doing business</t>
  </si>
  <si>
    <t>29.1.8f   Compare and examine advantages and disadvantages of banking procedures (e.g., bank reconciliation)</t>
  </si>
  <si>
    <t>29.1.9f   Analyze investment options (e.g., buy, lease, finance, risk)</t>
  </si>
  <si>
    <t>30.F</t>
  </si>
  <si>
    <t>EMPLOY AGRIBUSINESS INDUSTRY CONCEPTS AND PRACTICES TO MANAGE INVENTORY</t>
  </si>
  <si>
    <t>30.1f</t>
  </si>
  <si>
    <t>Monitor inventory levels to accomplish practical inventory control</t>
  </si>
  <si>
    <t>30.1.1f   Maintain optimum inventory levels</t>
  </si>
  <si>
    <t>30.1.2f   Apply just-in-time concepts</t>
  </si>
  <si>
    <t>30.1.3f   Calculate costs of carrying inventory</t>
  </si>
  <si>
    <t>30.1.4f   Perform logistics management</t>
  </si>
  <si>
    <t>31.F</t>
  </si>
  <si>
    <t>UTILIZE TECHNOLOGY TO ACCOMPLISH AGRIBUSINESS OBJECTIVES</t>
  </si>
  <si>
    <t>31.1f</t>
  </si>
  <si>
    <t>31.1.1f   Utilize leading technology; e.g., Global Positioning System (GPS), Geographical Information System (GIS), Personal Data Application (PDA), cellular</t>
  </si>
  <si>
    <t>31.1.2f   Create and use documents using word processors, spreadsheets, databases and electronic mail</t>
  </si>
  <si>
    <t>31.1.3f   Conduct research using the Internet</t>
  </si>
  <si>
    <t>31.1.4f   Conduct oral/visual presentation using presentation software</t>
  </si>
  <si>
    <t>32.F</t>
  </si>
  <si>
    <t>USE SALES AND MARKETING PRINCIPLES TO ACCOMPLISH AN AGRIBUSINESS OBJECTIVE</t>
  </si>
  <si>
    <t>32.1f</t>
  </si>
  <si>
    <t>Conduct market research</t>
  </si>
  <si>
    <t>32.1.1f   Evaluate methods of marketing products and services</t>
  </si>
  <si>
    <t>32.1.2f   Apply economic principles to marketing (e.g., supply and demand)</t>
  </si>
  <si>
    <t>32.1.3f   Research products and service design(s)</t>
  </si>
  <si>
    <t>32.2f</t>
  </si>
  <si>
    <t>Develop a marketing plan</t>
  </si>
  <si>
    <t>32.2.1f   Identify and develop value-added products</t>
  </si>
  <si>
    <t>32.2.2f   Develop public relations campaigns</t>
  </si>
  <si>
    <t>32.2.3f   Develop sales goals and incentive programs</t>
  </si>
  <si>
    <t>32.3f</t>
  </si>
  <si>
    <t xml:space="preserve">Implement a marketing plan </t>
  </si>
  <si>
    <t>32.3.1f   Promote products and services</t>
  </si>
  <si>
    <t>32.3.2f   Advertise products and services</t>
  </si>
  <si>
    <t>32.4f</t>
  </si>
  <si>
    <t>Merchandise products and services</t>
  </si>
  <si>
    <t>32.4.1f   Identify key components to organize a sale</t>
  </si>
  <si>
    <t>32.4.2f   Build and develop customer relationships</t>
  </si>
  <si>
    <t>32.4.3f   Conduct sales presentation</t>
  </si>
  <si>
    <t>32.4.4f   Provide post-sale service</t>
  </si>
  <si>
    <t>32.4.5f   Handle customer complaints</t>
  </si>
  <si>
    <t>32.4.6f   Locate prospective new customers</t>
  </si>
  <si>
    <t>Activities</t>
  </si>
  <si>
    <t>FFA Chapter</t>
  </si>
  <si>
    <t>FFA ID Number</t>
  </si>
  <si>
    <t xml:space="preserve"> </t>
  </si>
  <si>
    <t>Name</t>
  </si>
  <si>
    <t>Birthdate</t>
  </si>
  <si>
    <t>Beginning</t>
  </si>
  <si>
    <t>Ending</t>
  </si>
  <si>
    <t>date</t>
  </si>
  <si>
    <t>Social Sec #</t>
  </si>
  <si>
    <t>Age</t>
  </si>
  <si>
    <t>Year in Ag</t>
  </si>
  <si>
    <t>Address</t>
  </si>
  <si>
    <t>City</t>
  </si>
  <si>
    <t>State</t>
  </si>
  <si>
    <t>Parents</t>
  </si>
  <si>
    <t>Phone</t>
  </si>
  <si>
    <t>Enterprise #1</t>
  </si>
  <si>
    <t>Enterprise #2</t>
  </si>
  <si>
    <t>Enterprise #3</t>
  </si>
  <si>
    <t>Enterprise #4</t>
  </si>
  <si>
    <t>Enterprise #5</t>
  </si>
  <si>
    <t>Date</t>
  </si>
  <si>
    <t>Chapter Level</t>
  </si>
  <si>
    <t>District</t>
  </si>
  <si>
    <t>National</t>
  </si>
  <si>
    <t>Offices, Major Committees, Public Speaking, Parli Pro Activities</t>
  </si>
  <si>
    <t>Local Level</t>
  </si>
  <si>
    <t>dennis.bushong@gilbertschools.net</t>
  </si>
  <si>
    <t>AZ 0083</t>
  </si>
  <si>
    <t>Pts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</si>
</sst>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44" formatCode="_(&quot;$&quot;* #,##0.00_);_(&quot;$&quot;* \(#,##0.00\);_(&quot;$&quot;* &quot;-&quot;??_);_(@_)"/>
    <numFmt numFmtId="164" formatCode="&quot;$&quot;#,##0"/>
    <numFmt numFmtId="165" formatCode="0.0"/>
    <numFmt numFmtId="166" formatCode="&quot;$&quot;#,##0.00"/>
    <numFmt numFmtId="167" formatCode="[$-409]mmm\-yy;@"/>
    <numFmt numFmtId="168" formatCode="m/d/yy"/>
  </numFmts>
  <fonts count="46">
    <font>
      <sz val="10"/>
      <name val="Arial"/>
    </font>
    <font>
      <sz val="10"/>
      <name val="Arial"/>
    </font>
    <font>
      <b/>
      <sz val="10"/>
      <name val="Arial"/>
      <family val="2"/>
    </font>
    <font>
      <b/>
      <sz val="14"/>
      <name val="Arial"/>
      <family val="2"/>
    </font>
    <font>
      <sz val="11"/>
      <name val="Arial"/>
      <family val="2"/>
    </font>
    <font>
      <sz val="12"/>
      <name val="Arial"/>
      <family val="2"/>
    </font>
    <font>
      <sz val="16"/>
      <name val="Arial"/>
      <family val="2"/>
    </font>
    <font>
      <b/>
      <sz val="8"/>
      <name val="Arial"/>
      <family val="2"/>
    </font>
    <font>
      <b/>
      <sz val="12"/>
      <name val="Arial"/>
      <family val="2"/>
    </font>
    <font>
      <sz val="14"/>
      <name val="Arial"/>
      <family val="2"/>
    </font>
    <font>
      <b/>
      <sz val="10"/>
      <color indexed="12"/>
      <name val="Arial"/>
      <family val="2"/>
    </font>
    <font>
      <sz val="9"/>
      <name val="Arial"/>
      <family val="2"/>
    </font>
    <font>
      <b/>
      <sz val="9"/>
      <name val="Arial"/>
      <family val="2"/>
    </font>
    <font>
      <sz val="10"/>
      <name val="Arial"/>
      <family val="2"/>
    </font>
    <font>
      <b/>
      <sz val="11"/>
      <name val="Arial"/>
      <family val="2"/>
    </font>
    <font>
      <sz val="8"/>
      <name val="Arial"/>
      <family val="2"/>
    </font>
    <font>
      <sz val="19"/>
      <name val="Arial"/>
      <family val="2"/>
    </font>
    <font>
      <sz val="11"/>
      <name val="Arial Narrow"/>
      <family val="2"/>
    </font>
    <font>
      <sz val="10"/>
      <name val="Arial Narrow"/>
      <family val="2"/>
    </font>
    <font>
      <b/>
      <sz val="7"/>
      <name val="Arial"/>
      <family val="2"/>
    </font>
    <font>
      <u/>
      <sz val="10"/>
      <color indexed="12"/>
      <name val="Arial"/>
    </font>
    <font>
      <b/>
      <sz val="16"/>
      <name val="Arial"/>
      <family val="2"/>
    </font>
    <font>
      <sz val="10"/>
      <name val="Arial"/>
    </font>
    <font>
      <b/>
      <sz val="8"/>
      <color indexed="81"/>
      <name val="Tahoma"/>
    </font>
    <font>
      <sz val="8"/>
      <color indexed="81"/>
      <name val="Tahoma"/>
    </font>
    <font>
      <b/>
      <sz val="8"/>
      <color indexed="81"/>
      <name val="Tahoma"/>
      <family val="2"/>
    </font>
    <font>
      <i/>
      <sz val="10"/>
      <name val="Arial"/>
      <family val="2"/>
    </font>
    <font>
      <b/>
      <sz val="5"/>
      <name val="Arial"/>
      <family val="2"/>
    </font>
    <font>
      <b/>
      <sz val="16"/>
      <name val="Times New Roman"/>
      <family val="1"/>
    </font>
    <font>
      <sz val="10"/>
      <name val="Times New Roman"/>
      <family val="1"/>
    </font>
    <font>
      <sz val="12"/>
      <name val="Times New Roman"/>
      <family val="1"/>
    </font>
    <font>
      <u/>
      <sz val="12"/>
      <name val="Times New Roman"/>
      <family val="1"/>
    </font>
    <font>
      <sz val="8"/>
      <name val="Arial"/>
    </font>
    <font>
      <sz val="16"/>
      <name val="Arial"/>
    </font>
    <font>
      <sz val="18"/>
      <name val="Arial"/>
    </font>
    <font>
      <b/>
      <sz val="18"/>
      <name val="Arial"/>
      <family val="2"/>
    </font>
    <font>
      <sz val="18"/>
      <name val="Arial"/>
      <family val="2"/>
    </font>
    <font>
      <sz val="10"/>
      <name val="Geneva"/>
    </font>
    <font>
      <sz val="8"/>
      <name val="Geneva"/>
    </font>
    <font>
      <b/>
      <sz val="10"/>
      <name val="Times New Roman"/>
      <family val="1"/>
    </font>
    <font>
      <sz val="10"/>
      <name val="Tms Rmn"/>
    </font>
    <font>
      <b/>
      <sz val="12"/>
      <color indexed="10"/>
      <name val="Arial"/>
      <family val="2"/>
    </font>
    <font>
      <b/>
      <sz val="8"/>
      <name val="Times New Roman"/>
      <family val="1"/>
    </font>
    <font>
      <sz val="8"/>
      <name val="Times New Roman"/>
      <family val="1"/>
    </font>
    <font>
      <b/>
      <sz val="10"/>
      <name val="Tms Rmn"/>
    </font>
    <font>
      <sz val="8"/>
      <color indexed="10"/>
      <name val="Arial"/>
      <family val="2"/>
    </font>
  </fonts>
  <fills count="7">
    <fill>
      <patternFill patternType="none"/>
    </fill>
    <fill>
      <patternFill patternType="gray125"/>
    </fill>
    <fill>
      <patternFill patternType="solid">
        <fgColor indexed="43"/>
        <bgColor indexed="64"/>
      </patternFill>
    </fill>
    <fill>
      <patternFill patternType="solid">
        <fgColor indexed="11"/>
        <bgColor indexed="64"/>
      </patternFill>
    </fill>
    <fill>
      <patternFill patternType="solid">
        <fgColor indexed="13"/>
        <bgColor indexed="64"/>
      </patternFill>
    </fill>
    <fill>
      <patternFill patternType="gray0625"/>
    </fill>
    <fill>
      <patternFill patternType="solid">
        <fgColor indexed="6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bottom/>
      <diagonal/>
    </border>
    <border>
      <left/>
      <right style="double">
        <color indexed="64"/>
      </right>
      <top/>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left/>
      <right/>
      <top/>
      <bottom style="thin">
        <color indexed="11"/>
      </bottom>
      <diagonal/>
    </border>
    <border>
      <left/>
      <right style="thin">
        <color indexed="64"/>
      </right>
      <top/>
      <bottom style="thin">
        <color indexed="11"/>
      </bottom>
      <diagonal/>
    </border>
    <border>
      <left/>
      <right/>
      <top style="thin">
        <color indexed="64"/>
      </top>
      <bottom style="thin">
        <color indexed="11"/>
      </bottom>
      <diagonal/>
    </border>
    <border>
      <left/>
      <right/>
      <top style="thin">
        <color indexed="11"/>
      </top>
      <bottom style="thin">
        <color indexed="11"/>
      </bottom>
      <diagonal/>
    </border>
    <border>
      <left/>
      <right style="thin">
        <color indexed="64"/>
      </right>
      <top style="thin">
        <color indexed="11"/>
      </top>
      <bottom style="thin">
        <color indexed="11"/>
      </bottom>
      <diagonal/>
    </border>
    <border>
      <left style="thin">
        <color indexed="64"/>
      </left>
      <right style="thin">
        <color indexed="64"/>
      </right>
      <top style="thin">
        <color indexed="11"/>
      </top>
      <bottom style="thin">
        <color indexed="11"/>
      </bottom>
      <diagonal/>
    </border>
    <border>
      <left/>
      <right/>
      <top style="thin">
        <color indexed="11"/>
      </top>
      <bottom/>
      <diagonal/>
    </border>
    <border>
      <left style="thin">
        <color indexed="64"/>
      </left>
      <right style="thin">
        <color indexed="64"/>
      </right>
      <top/>
      <bottom style="thin">
        <color indexed="11"/>
      </bottom>
      <diagonal/>
    </border>
    <border>
      <left style="thin">
        <color indexed="64"/>
      </left>
      <right style="thin">
        <color indexed="64"/>
      </right>
      <top/>
      <bottom/>
      <diagonal/>
    </border>
    <border>
      <left style="double">
        <color indexed="64"/>
      </left>
      <right/>
      <top style="double">
        <color indexed="64"/>
      </top>
      <bottom style="hair">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bottom style="double">
        <color indexed="64"/>
      </bottom>
      <diagonal/>
    </border>
  </borders>
  <cellStyleXfs count="6">
    <xf numFmtId="0" fontId="0" fillId="0" borderId="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0" fontId="37" fillId="0" borderId="0"/>
    <xf numFmtId="0" fontId="37" fillId="0" borderId="0"/>
    <xf numFmtId="0" fontId="37" fillId="0" borderId="0"/>
  </cellStyleXfs>
  <cellXfs count="1023">
    <xf numFmtId="0" fontId="0" fillId="0" borderId="0" xfId="0"/>
    <xf numFmtId="0" fontId="0" fillId="0" borderId="0" xfId="0" applyFill="1" applyBorder="1" applyAlignment="1">
      <alignment horizontal="center"/>
    </xf>
    <xf numFmtId="0" fontId="0" fillId="0" borderId="0" xfId="0" applyAlignment="1">
      <alignment horizontal="center"/>
    </xf>
    <xf numFmtId="0" fontId="0" fillId="0" borderId="0" xfId="0" applyFill="1" applyAlignment="1">
      <alignment horizontal="center"/>
    </xf>
    <xf numFmtId="0" fontId="8" fillId="0" borderId="0" xfId="0" applyFont="1" applyFill="1" applyBorder="1" applyAlignment="1">
      <alignment horizontal="center" vertical="center"/>
    </xf>
    <xf numFmtId="0" fontId="8" fillId="0" borderId="0" xfId="0" applyFont="1" applyFill="1" applyBorder="1" applyAlignment="1">
      <alignment horizontal="centerContinuous" vertical="center"/>
    </xf>
    <xf numFmtId="0" fontId="13" fillId="0" borderId="0" xfId="0" applyFont="1" applyAlignment="1">
      <alignment horizontal="center"/>
    </xf>
    <xf numFmtId="0" fontId="13" fillId="0" borderId="0" xfId="0" applyFont="1" applyAlignment="1"/>
    <xf numFmtId="0" fontId="13" fillId="0" borderId="0" xfId="0" applyFont="1"/>
    <xf numFmtId="0" fontId="13" fillId="0" borderId="0" xfId="0" applyFont="1" applyAlignment="1">
      <alignment horizontal="right"/>
    </xf>
    <xf numFmtId="44" fontId="13" fillId="0" borderId="0" xfId="1" applyFont="1" applyAlignment="1">
      <alignment horizontal="center"/>
    </xf>
    <xf numFmtId="165" fontId="13" fillId="0" borderId="0" xfId="0" applyNumberFormat="1" applyFont="1" applyAlignment="1">
      <alignment horizontal="center"/>
    </xf>
    <xf numFmtId="0" fontId="9" fillId="0" borderId="0" xfId="0" applyFont="1"/>
    <xf numFmtId="0" fontId="9" fillId="0" borderId="0" xfId="0" applyFont="1" applyFill="1"/>
    <xf numFmtId="0" fontId="9" fillId="0" borderId="1" xfId="0" applyFont="1" applyFill="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4" xfId="0" applyFont="1" applyFill="1" applyBorder="1" applyAlignment="1">
      <alignment horizontal="center"/>
    </xf>
    <xf numFmtId="14" fontId="13" fillId="0" borderId="0" xfId="0" applyNumberFormat="1" applyFont="1" applyProtection="1">
      <protection locked="0"/>
    </xf>
    <xf numFmtId="0" fontId="13" fillId="0" borderId="0" xfId="0" applyFont="1" applyAlignment="1" applyProtection="1">
      <alignment horizontal="center"/>
      <protection locked="0"/>
    </xf>
    <xf numFmtId="0" fontId="13" fillId="0" borderId="0" xfId="0" applyFont="1" applyProtection="1">
      <protection locked="0"/>
    </xf>
    <xf numFmtId="0" fontId="17" fillId="0" borderId="0" xfId="0" applyFont="1" applyFill="1" applyBorder="1" applyAlignment="1" applyProtection="1">
      <alignment horizontal="right" vertical="center"/>
    </xf>
    <xf numFmtId="0" fontId="4" fillId="0" borderId="0" xfId="0" applyFont="1" applyFill="1" applyBorder="1" applyAlignment="1" applyProtection="1">
      <alignment vertical="center"/>
    </xf>
    <xf numFmtId="49" fontId="13" fillId="0" borderId="0" xfId="0" applyNumberFormat="1" applyFont="1" applyFill="1" applyBorder="1" applyAlignment="1" applyProtection="1">
      <alignment vertical="top"/>
    </xf>
    <xf numFmtId="0" fontId="13"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13" fillId="0" borderId="0" xfId="0"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16" fillId="0" borderId="0" xfId="0" applyFont="1" applyFill="1" applyBorder="1" applyProtection="1"/>
    <xf numFmtId="0" fontId="8" fillId="0" borderId="0" xfId="0" applyFont="1" applyFill="1" applyBorder="1" applyAlignment="1" applyProtection="1">
      <alignment horizontal="left" vertical="center"/>
    </xf>
    <xf numFmtId="0" fontId="0" fillId="0" borderId="0" xfId="0" applyFill="1" applyBorder="1" applyProtection="1"/>
    <xf numFmtId="0" fontId="0" fillId="0" borderId="0" xfId="0" applyAlignment="1">
      <alignment wrapText="1"/>
    </xf>
    <xf numFmtId="0" fontId="0" fillId="0" borderId="0" xfId="0" applyAlignment="1">
      <alignment horizontal="center" vertical="top"/>
    </xf>
    <xf numFmtId="0" fontId="0" fillId="0" borderId="0" xfId="0" applyFill="1" applyBorder="1" applyAlignment="1" applyProtection="1">
      <alignment vertical="center"/>
    </xf>
    <xf numFmtId="0" fontId="0" fillId="0" borderId="0" xfId="0"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Protection="1">
      <protection locked="0"/>
    </xf>
    <xf numFmtId="0" fontId="11" fillId="0" borderId="0" xfId="0" applyFont="1" applyFill="1" applyBorder="1" applyAlignment="1" applyProtection="1">
      <alignment vertical="center"/>
    </xf>
    <xf numFmtId="0" fontId="8" fillId="0" borderId="0" xfId="0" applyFont="1" applyFill="1" applyBorder="1" applyAlignment="1" applyProtection="1">
      <alignment vertical="top"/>
    </xf>
    <xf numFmtId="0" fontId="13" fillId="0" borderId="5" xfId="0" applyFont="1" applyBorder="1" applyAlignment="1">
      <alignment horizontal="center"/>
    </xf>
    <xf numFmtId="44" fontId="13" fillId="0" borderId="5" xfId="1" applyFont="1" applyBorder="1" applyAlignment="1">
      <alignment horizontal="left"/>
    </xf>
    <xf numFmtId="165" fontId="13" fillId="0" borderId="6" xfId="0" applyNumberFormat="1" applyFont="1" applyBorder="1" applyAlignment="1">
      <alignment horizontal="center"/>
    </xf>
    <xf numFmtId="0" fontId="13" fillId="0" borderId="5" xfId="0" applyFont="1" applyBorder="1"/>
    <xf numFmtId="14" fontId="13" fillId="0" borderId="2" xfId="0" applyNumberFormat="1" applyFont="1" applyBorder="1" applyProtection="1">
      <protection locked="0"/>
    </xf>
    <xf numFmtId="0" fontId="13" fillId="0" borderId="2" xfId="0" applyFont="1" applyBorder="1" applyAlignment="1" applyProtection="1">
      <alignment horizontal="center"/>
      <protection locked="0"/>
    </xf>
    <xf numFmtId="0" fontId="0" fillId="0" borderId="0" xfId="0" applyFill="1" applyBorder="1"/>
    <xf numFmtId="0" fontId="9" fillId="0" borderId="0" xfId="0" applyFont="1" applyFill="1" applyBorder="1" applyAlignment="1">
      <alignment horizontal="centerContinuous" vertical="center"/>
    </xf>
    <xf numFmtId="0" fontId="13" fillId="0" borderId="0" xfId="0" applyFont="1" applyFill="1" applyBorder="1" applyAlignment="1" applyProtection="1">
      <alignment horizontal="center" vertical="center"/>
      <protection locked="0"/>
    </xf>
    <xf numFmtId="3" fontId="13" fillId="0" borderId="0"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11" fillId="0" borderId="0" xfId="0" applyFont="1" applyFill="1" applyBorder="1"/>
    <xf numFmtId="1" fontId="0" fillId="0" borderId="0" xfId="0" applyNumberForma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left" vertical="top"/>
    </xf>
    <xf numFmtId="0" fontId="3" fillId="0" borderId="0" xfId="0" applyFont="1" applyFill="1" applyBorder="1" applyProtection="1"/>
    <xf numFmtId="0" fontId="9" fillId="0" borderId="0" xfId="0" applyFont="1" applyFill="1" applyBorder="1" applyAlignment="1" applyProtection="1">
      <alignment wrapText="1"/>
    </xf>
    <xf numFmtId="0" fontId="3" fillId="0" borderId="0" xfId="0" applyFont="1" applyFill="1" applyBorder="1" applyAlignment="1" applyProtection="1"/>
    <xf numFmtId="0" fontId="13" fillId="0" borderId="0" xfId="0" applyFont="1" applyFill="1" applyBorder="1" applyProtection="1"/>
    <xf numFmtId="0" fontId="13" fillId="0" borderId="0" xfId="0" applyFont="1" applyFill="1" applyBorder="1" applyAlignment="1" applyProtection="1">
      <alignment horizontal="right"/>
    </xf>
    <xf numFmtId="0" fontId="13" fillId="0" borderId="0" xfId="0" applyFont="1" applyFill="1" applyBorder="1"/>
    <xf numFmtId="0" fontId="2" fillId="0" borderId="0" xfId="0" applyFont="1" applyFill="1" applyBorder="1" applyProtection="1"/>
    <xf numFmtId="0" fontId="4" fillId="0" borderId="0" xfId="0" applyFont="1" applyFill="1" applyBorder="1" applyProtection="1"/>
    <xf numFmtId="0" fontId="9" fillId="0" borderId="0" xfId="0" applyFont="1" applyFill="1" applyBorder="1" applyAlignment="1" applyProtection="1">
      <alignment horizontal="centerContinuous"/>
    </xf>
    <xf numFmtId="0" fontId="8" fillId="0" borderId="0" xfId="0" applyFont="1" applyFill="1" applyBorder="1" applyAlignment="1" applyProtection="1">
      <alignment horizontal="centerContinuous"/>
    </xf>
    <xf numFmtId="1" fontId="8" fillId="0" borderId="0" xfId="0" applyNumberFormat="1" applyFont="1" applyFill="1" applyBorder="1" applyAlignment="1" applyProtection="1">
      <alignment horizontal="center"/>
    </xf>
    <xf numFmtId="0" fontId="8" fillId="0" borderId="0" xfId="0" applyFont="1" applyFill="1" applyBorder="1" applyAlignment="1" applyProtection="1">
      <alignment vertical="center"/>
    </xf>
    <xf numFmtId="0" fontId="8" fillId="0" borderId="0" xfId="0" applyFont="1" applyFill="1" applyBorder="1" applyAlignment="1" applyProtection="1">
      <alignment vertical="center" wrapText="1"/>
    </xf>
    <xf numFmtId="0" fontId="1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1" fillId="0" borderId="0" xfId="0" applyFont="1" applyFill="1" applyBorder="1" applyAlignment="1" applyProtection="1">
      <alignment vertical="center" wrapText="1"/>
    </xf>
    <xf numFmtId="0" fontId="5" fillId="0" borderId="0" xfId="0" applyFont="1" applyFill="1" applyBorder="1" applyProtection="1"/>
    <xf numFmtId="0" fontId="11" fillId="0" borderId="0" xfId="0" applyFont="1" applyFill="1" applyBorder="1" applyAlignment="1" applyProtection="1">
      <alignment vertical="top"/>
    </xf>
    <xf numFmtId="0" fontId="11" fillId="0" borderId="0" xfId="0" applyFont="1" applyFill="1" applyBorder="1" applyAlignment="1" applyProtection="1">
      <alignment vertical="top" wrapText="1"/>
    </xf>
    <xf numFmtId="0" fontId="12" fillId="0" borderId="0" xfId="0" applyFont="1" applyFill="1" applyBorder="1" applyAlignment="1" applyProtection="1">
      <alignment vertical="center"/>
    </xf>
    <xf numFmtId="0" fontId="11" fillId="0" borderId="0" xfId="0" applyFont="1" applyFill="1" applyBorder="1" applyAlignment="1" applyProtection="1">
      <alignment wrapText="1"/>
    </xf>
    <xf numFmtId="0" fontId="12" fillId="0" borderId="0" xfId="0" applyFont="1" applyFill="1" applyBorder="1" applyAlignment="1" applyProtection="1">
      <alignment vertical="center" wrapText="1"/>
    </xf>
    <xf numFmtId="49" fontId="8" fillId="0" borderId="0" xfId="0" applyNumberFormat="1" applyFont="1" applyFill="1" applyBorder="1" applyAlignment="1" applyProtection="1">
      <alignment vertical="center"/>
    </xf>
    <xf numFmtId="5" fontId="12" fillId="0" borderId="0" xfId="0" applyNumberFormat="1" applyFont="1" applyFill="1" applyBorder="1" applyAlignment="1" applyProtection="1">
      <alignment horizontal="center" vertical="center"/>
    </xf>
    <xf numFmtId="49" fontId="8" fillId="0" borderId="0" xfId="0" applyNumberFormat="1" applyFont="1" applyFill="1" applyBorder="1" applyProtection="1"/>
    <xf numFmtId="0" fontId="8" fillId="0" borderId="0" xfId="0" applyFont="1" applyFill="1" applyBorder="1" applyAlignment="1" applyProtection="1"/>
    <xf numFmtId="0" fontId="11" fillId="0" borderId="0" xfId="0" applyFont="1" applyFill="1" applyBorder="1" applyProtection="1"/>
    <xf numFmtId="0" fontId="11" fillId="0" borderId="0" xfId="0" applyFont="1" applyFill="1" applyBorder="1" applyAlignment="1" applyProtection="1">
      <alignment horizontal="right"/>
    </xf>
    <xf numFmtId="0" fontId="8" fillId="0" borderId="0" xfId="0" applyFont="1" applyFill="1" applyBorder="1" applyProtection="1"/>
    <xf numFmtId="164" fontId="11" fillId="0" borderId="0" xfId="0" applyNumberFormat="1" applyFont="1" applyFill="1" applyBorder="1" applyAlignment="1" applyProtection="1">
      <alignment vertical="center"/>
    </xf>
    <xf numFmtId="0" fontId="13" fillId="0" borderId="0" xfId="0" applyFont="1" applyFill="1" applyBorder="1" applyAlignment="1">
      <alignment wrapText="1"/>
    </xf>
    <xf numFmtId="0" fontId="3" fillId="0" borderId="0" xfId="0" applyFont="1" applyFill="1" applyBorder="1" applyAlignment="1" applyProtection="1">
      <alignment vertical="center"/>
    </xf>
    <xf numFmtId="0" fontId="6" fillId="0" borderId="0" xfId="0" applyFont="1" applyFill="1" applyBorder="1" applyAlignment="1" applyProtection="1">
      <alignment horizontal="right"/>
    </xf>
    <xf numFmtId="0" fontId="6" fillId="0" borderId="0" xfId="0" applyFont="1" applyFill="1" applyBorder="1" applyAlignment="1" applyProtection="1">
      <alignment horizontal="centerContinuous" vertical="center"/>
    </xf>
    <xf numFmtId="49" fontId="14" fillId="0" borderId="0"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vertical="center"/>
    </xf>
    <xf numFmtId="49" fontId="13" fillId="0" borderId="0" xfId="0" applyNumberFormat="1" applyFont="1" applyFill="1" applyBorder="1" applyAlignment="1" applyProtection="1">
      <alignment vertical="center"/>
    </xf>
    <xf numFmtId="0" fontId="13" fillId="0" borderId="0" xfId="0" applyFont="1" applyFill="1" applyBorder="1" applyAlignment="1" applyProtection="1">
      <alignment vertical="top"/>
    </xf>
    <xf numFmtId="0" fontId="13" fillId="0" borderId="0" xfId="0" applyFont="1" applyFill="1" applyBorder="1" applyAlignment="1" applyProtection="1">
      <alignment vertical="top" wrapText="1"/>
    </xf>
    <xf numFmtId="0" fontId="9" fillId="0" borderId="0" xfId="0" applyFont="1" applyFill="1" applyBorder="1" applyProtection="1"/>
    <xf numFmtId="0" fontId="9" fillId="0" borderId="0" xfId="0" applyFont="1" applyFill="1" applyBorder="1" applyAlignment="1" applyProtection="1">
      <alignment vertical="center"/>
    </xf>
    <xf numFmtId="49" fontId="2" fillId="0" borderId="0" xfId="0" applyNumberFormat="1" applyFont="1" applyFill="1" applyBorder="1" applyAlignment="1" applyProtection="1">
      <alignment vertical="top"/>
    </xf>
    <xf numFmtId="0" fontId="2" fillId="0" borderId="0" xfId="0" applyFont="1" applyFill="1" applyBorder="1" applyAlignment="1" applyProtection="1">
      <alignment vertical="top"/>
    </xf>
    <xf numFmtId="0" fontId="2" fillId="0" borderId="0" xfId="0" applyFont="1" applyFill="1" applyBorder="1" applyAlignment="1" applyProtection="1">
      <alignment vertical="top" wrapText="1"/>
    </xf>
    <xf numFmtId="49" fontId="8" fillId="0" borderId="0" xfId="0" applyNumberFormat="1" applyFont="1" applyFill="1" applyBorder="1" applyAlignment="1" applyProtection="1">
      <alignment horizontal="center" vertical="center"/>
    </xf>
    <xf numFmtId="0" fontId="0" fillId="0" borderId="0" xfId="0" applyFill="1" applyBorder="1" applyAlignment="1" applyProtection="1">
      <alignment vertical="center" wrapText="1"/>
    </xf>
    <xf numFmtId="49" fontId="14" fillId="0" borderId="0" xfId="0" applyNumberFormat="1" applyFont="1" applyFill="1" applyBorder="1" applyAlignment="1" applyProtection="1">
      <alignment vertical="center"/>
    </xf>
    <xf numFmtId="0" fontId="14" fillId="0" borderId="0" xfId="0" applyFont="1" applyFill="1" applyBorder="1" applyProtection="1"/>
    <xf numFmtId="0" fontId="4" fillId="0" borderId="0" xfId="0" applyFont="1" applyFill="1" applyBorder="1" applyAlignment="1" applyProtection="1">
      <alignment horizontal="right" vertical="center"/>
    </xf>
    <xf numFmtId="0" fontId="0" fillId="0" borderId="0" xfId="0" applyFill="1" applyBorder="1" applyAlignment="1" applyProtection="1">
      <alignment horizontal="center"/>
    </xf>
    <xf numFmtId="39" fontId="13" fillId="0" borderId="0" xfId="1" applyNumberFormat="1" applyFont="1" applyFill="1" applyBorder="1" applyAlignment="1" applyProtection="1">
      <alignment horizontal="center" vertical="center"/>
    </xf>
    <xf numFmtId="0" fontId="13" fillId="0" borderId="0" xfId="0" applyFont="1" applyFill="1" applyBorder="1" applyAlignment="1" applyProtection="1">
      <alignment vertical="center"/>
      <protection locked="0"/>
    </xf>
    <xf numFmtId="2" fontId="13" fillId="0" borderId="0" xfId="0" applyNumberFormat="1" applyFont="1" applyAlignment="1" applyProtection="1">
      <alignment horizontal="center"/>
      <protection locked="0"/>
    </xf>
    <xf numFmtId="1" fontId="13" fillId="0" borderId="0" xfId="0" applyNumberFormat="1" applyFont="1" applyFill="1" applyBorder="1" applyAlignment="1" applyProtection="1">
      <alignment horizontal="center" vertical="center"/>
      <protection locked="0"/>
    </xf>
    <xf numFmtId="6" fontId="13" fillId="0" borderId="0" xfId="0" applyNumberFormat="1" applyFont="1" applyFill="1" applyBorder="1" applyAlignment="1" applyProtection="1">
      <alignment horizontal="right" vertical="center"/>
      <protection locked="0"/>
    </xf>
    <xf numFmtId="0" fontId="13" fillId="0" borderId="0" xfId="0" applyFont="1" applyFill="1" applyBorder="1" applyAlignment="1">
      <alignment horizontal="right"/>
    </xf>
    <xf numFmtId="0" fontId="13" fillId="0" borderId="7" xfId="0" applyFont="1" applyBorder="1" applyAlignment="1" applyProtection="1">
      <alignment horizontal="center"/>
      <protection locked="0"/>
    </xf>
    <xf numFmtId="0" fontId="0" fillId="0" borderId="0" xfId="0" applyFill="1" applyBorder="1" applyAlignment="1" applyProtection="1">
      <alignment horizontal="center"/>
      <protection hidden="1"/>
    </xf>
    <xf numFmtId="0" fontId="15" fillId="0" borderId="0" xfId="0" applyFont="1"/>
    <xf numFmtId="0" fontId="13" fillId="0" borderId="0" xfId="0" applyFont="1" applyBorder="1"/>
    <xf numFmtId="0" fontId="3" fillId="0" borderId="0" xfId="0" applyFont="1" applyFill="1" applyBorder="1" applyAlignment="1" applyProtection="1">
      <alignment horizontal="left" vertical="center"/>
    </xf>
    <xf numFmtId="0" fontId="13" fillId="0" borderId="0" xfId="0" applyFont="1" applyFill="1" applyBorder="1" applyAlignment="1" applyProtection="1">
      <alignment horizontal="center"/>
    </xf>
    <xf numFmtId="6" fontId="13" fillId="0" borderId="0" xfId="0" applyNumberFormat="1" applyFont="1" applyFill="1" applyBorder="1" applyAlignment="1" applyProtection="1">
      <alignment horizontal="center" vertical="center"/>
    </xf>
    <xf numFmtId="6" fontId="5" fillId="0" borderId="0" xfId="0" applyNumberFormat="1" applyFont="1" applyFill="1" applyBorder="1" applyAlignment="1" applyProtection="1">
      <alignment horizontal="center"/>
      <protection hidden="1"/>
    </xf>
    <xf numFmtId="6" fontId="5" fillId="0" borderId="0" xfId="0" applyNumberFormat="1" applyFont="1" applyFill="1" applyBorder="1" applyAlignment="1" applyProtection="1">
      <alignment horizontal="center" vertical="center"/>
      <protection hidden="1"/>
    </xf>
    <xf numFmtId="6" fontId="13" fillId="0" borderId="0" xfId="0" applyNumberFormat="1" applyFont="1" applyFill="1" applyBorder="1" applyAlignment="1" applyProtection="1">
      <alignment horizontal="center" vertical="center"/>
      <protection hidden="1"/>
    </xf>
    <xf numFmtId="6" fontId="8" fillId="0" borderId="0" xfId="0" applyNumberFormat="1" applyFont="1" applyFill="1" applyBorder="1" applyAlignment="1" applyProtection="1">
      <alignment horizontal="center" vertical="center"/>
    </xf>
    <xf numFmtId="6" fontId="18"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lignment horizontal="center"/>
    </xf>
    <xf numFmtId="0" fontId="5" fillId="0" borderId="0" xfId="0" applyFont="1" applyFill="1" applyBorder="1" applyAlignment="1" applyProtection="1">
      <alignment vertical="center" wrapText="1"/>
    </xf>
    <xf numFmtId="164" fontId="13" fillId="0" borderId="0" xfId="0" applyNumberFormat="1" applyFont="1" applyFill="1" applyBorder="1"/>
    <xf numFmtId="164" fontId="12" fillId="0" borderId="0" xfId="0" applyNumberFormat="1" applyFont="1" applyFill="1" applyBorder="1" applyAlignment="1" applyProtection="1">
      <alignment vertical="center"/>
    </xf>
    <xf numFmtId="164" fontId="12" fillId="0" borderId="0" xfId="0" applyNumberFormat="1" applyFont="1" applyFill="1" applyBorder="1" applyAlignment="1" applyProtection="1">
      <alignment horizontal="center" vertical="center"/>
    </xf>
    <xf numFmtId="5" fontId="11" fillId="0" borderId="5" xfId="0" applyNumberFormat="1" applyFont="1" applyFill="1" applyBorder="1" applyAlignment="1" applyProtection="1">
      <alignment horizontal="center" vertical="center"/>
      <protection locked="0"/>
    </xf>
    <xf numFmtId="5" fontId="11" fillId="0" borderId="0" xfId="0" applyNumberFormat="1" applyFont="1" applyFill="1" applyBorder="1" applyAlignment="1" applyProtection="1">
      <alignment horizontal="center" vertical="center"/>
    </xf>
    <xf numFmtId="5" fontId="11" fillId="0" borderId="0" xfId="0" applyNumberFormat="1" applyFont="1" applyFill="1" applyBorder="1" applyAlignment="1" applyProtection="1">
      <alignment horizontal="center"/>
    </xf>
    <xf numFmtId="5" fontId="12" fillId="0" borderId="0" xfId="0" applyNumberFormat="1" applyFont="1" applyFill="1" applyBorder="1" applyAlignment="1" applyProtection="1">
      <alignment horizontal="center"/>
    </xf>
    <xf numFmtId="6" fontId="12" fillId="0" borderId="0" xfId="0" applyNumberFormat="1" applyFont="1" applyFill="1" applyBorder="1" applyAlignment="1" applyProtection="1">
      <alignment horizontal="center"/>
    </xf>
    <xf numFmtId="6" fontId="11" fillId="0" borderId="0" xfId="0" applyNumberFormat="1" applyFont="1" applyFill="1" applyBorder="1" applyAlignment="1" applyProtection="1">
      <alignment horizontal="center"/>
    </xf>
    <xf numFmtId="164" fontId="11" fillId="0" borderId="0" xfId="0" applyNumberFormat="1" applyFont="1" applyFill="1" applyBorder="1" applyAlignment="1" applyProtection="1">
      <alignment horizontal="center" vertical="center"/>
    </xf>
    <xf numFmtId="6" fontId="12" fillId="0" borderId="0" xfId="0" applyNumberFormat="1" applyFont="1" applyFill="1" applyBorder="1" applyAlignment="1" applyProtection="1">
      <alignment horizontal="center" vertical="center"/>
    </xf>
    <xf numFmtId="6" fontId="11"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xf>
    <xf numFmtId="0" fontId="11" fillId="0" borderId="2" xfId="0" applyFont="1" applyFill="1" applyBorder="1" applyAlignment="1">
      <alignment horizontal="center" vertical="center"/>
    </xf>
    <xf numFmtId="0" fontId="11" fillId="0" borderId="2" xfId="0" applyFont="1" applyFill="1" applyBorder="1" applyAlignment="1" applyProtection="1">
      <alignment horizontal="center" vertical="center"/>
    </xf>
    <xf numFmtId="14" fontId="13" fillId="0" borderId="0" xfId="0" applyNumberFormat="1" applyFont="1" applyBorder="1" applyProtection="1">
      <protection locked="0"/>
    </xf>
    <xf numFmtId="0" fontId="13" fillId="0" borderId="0" xfId="0" applyFont="1" applyBorder="1" applyAlignment="1" applyProtection="1">
      <alignment horizontal="center"/>
      <protection locked="0"/>
    </xf>
    <xf numFmtId="14" fontId="13" fillId="0" borderId="0" xfId="0" applyNumberFormat="1" applyFont="1" applyBorder="1" applyAlignment="1" applyProtection="1">
      <protection locked="0"/>
    </xf>
    <xf numFmtId="0" fontId="13" fillId="0" borderId="6" xfId="0" applyFont="1" applyBorder="1" applyAlignment="1" applyProtection="1">
      <alignment horizontal="center"/>
      <protection locked="0"/>
    </xf>
    <xf numFmtId="14" fontId="13" fillId="0" borderId="6" xfId="0" applyNumberFormat="1" applyFont="1" applyBorder="1" applyProtection="1">
      <protection locked="0"/>
    </xf>
    <xf numFmtId="0" fontId="8" fillId="0" borderId="0" xfId="0" applyFont="1" applyFill="1" applyBorder="1" applyAlignment="1" applyProtection="1">
      <alignment horizontal="centerContinuous" vertical="center"/>
    </xf>
    <xf numFmtId="0" fontId="9" fillId="0" borderId="0" xfId="0" applyFont="1" applyFill="1" applyBorder="1" applyAlignment="1" applyProtection="1">
      <alignment horizontal="centerContinuous" vertical="center"/>
    </xf>
    <xf numFmtId="0" fontId="10" fillId="0" borderId="0" xfId="0" applyFont="1" applyFill="1" applyBorder="1" applyAlignment="1" applyProtection="1">
      <alignment horizontal="center"/>
    </xf>
    <xf numFmtId="164" fontId="5" fillId="0" borderId="0" xfId="0" applyNumberFormat="1" applyFont="1" applyFill="1" applyBorder="1" applyAlignment="1" applyProtection="1">
      <alignment horizontal="center" vertical="center"/>
    </xf>
    <xf numFmtId="1" fontId="5" fillId="0" borderId="0" xfId="0" applyNumberFormat="1" applyFont="1" applyFill="1" applyBorder="1" applyAlignment="1" applyProtection="1">
      <alignment horizontal="center" vertical="center"/>
    </xf>
    <xf numFmtId="1" fontId="0" fillId="0" borderId="0" xfId="0" applyNumberFormat="1" applyFill="1" applyBorder="1" applyAlignment="1" applyProtection="1">
      <alignment horizontal="center"/>
    </xf>
    <xf numFmtId="0" fontId="7" fillId="0" borderId="0" xfId="0" applyFont="1" applyFill="1" applyBorder="1" applyAlignment="1" applyProtection="1">
      <alignment horizontal="center"/>
    </xf>
    <xf numFmtId="0" fontId="11" fillId="0" borderId="0" xfId="0" applyFont="1" applyFill="1" applyBorder="1" applyAlignment="1" applyProtection="1">
      <alignment horizontal="centerContinuous" vertical="center"/>
    </xf>
    <xf numFmtId="0" fontId="19" fillId="0" borderId="0" xfId="0" applyFont="1" applyFill="1" applyBorder="1" applyAlignment="1" applyProtection="1">
      <alignment horizontal="centerContinuous" vertical="center"/>
    </xf>
    <xf numFmtId="0" fontId="7" fillId="0" borderId="0" xfId="0" applyFont="1" applyFill="1" applyBorder="1" applyAlignment="1" applyProtection="1">
      <alignment horizontal="center" vertical="center"/>
    </xf>
    <xf numFmtId="0" fontId="19" fillId="0" borderId="0" xfId="0" applyFont="1" applyFill="1" applyBorder="1" applyAlignment="1" applyProtection="1">
      <alignment horizontal="center"/>
    </xf>
    <xf numFmtId="0" fontId="2" fillId="0" borderId="0" xfId="0" applyFont="1" applyFill="1" applyBorder="1" applyAlignment="1" applyProtection="1">
      <alignment horizontal="center"/>
    </xf>
    <xf numFmtId="0" fontId="12" fillId="0" borderId="0" xfId="0" applyFont="1" applyFill="1" applyBorder="1" applyAlignment="1" applyProtection="1">
      <alignment horizontal="center" vertical="center" shrinkToFit="1"/>
    </xf>
    <xf numFmtId="0" fontId="19" fillId="0" borderId="0" xfId="0" applyFont="1" applyFill="1" applyBorder="1" applyAlignment="1" applyProtection="1">
      <alignment horizontal="centerContinuous" vertical="center" shrinkToFit="1"/>
    </xf>
    <xf numFmtId="164" fontId="13" fillId="0" borderId="0" xfId="0" applyNumberFormat="1" applyFont="1" applyFill="1" applyBorder="1" applyAlignment="1" applyProtection="1">
      <alignment horizontal="right" vertical="center" shrinkToFit="1"/>
      <protection locked="0"/>
    </xf>
    <xf numFmtId="166" fontId="15" fillId="0" borderId="0" xfId="0" applyNumberFormat="1" applyFont="1" applyFill="1" applyBorder="1" applyAlignment="1" applyProtection="1">
      <alignment horizontal="right" vertical="center" shrinkToFit="1"/>
    </xf>
    <xf numFmtId="0" fontId="19" fillId="0" borderId="0" xfId="0" applyFont="1" applyFill="1" applyBorder="1" applyAlignment="1" applyProtection="1">
      <alignment horizontal="center" shrinkToFit="1"/>
    </xf>
    <xf numFmtId="0" fontId="12" fillId="0" borderId="0" xfId="0" applyFont="1" applyFill="1" applyBorder="1" applyAlignment="1" applyProtection="1">
      <alignment vertical="top"/>
    </xf>
    <xf numFmtId="166" fontId="13" fillId="0" borderId="0" xfId="0" applyNumberFormat="1" applyFont="1" applyFill="1" applyBorder="1" applyAlignment="1" applyProtection="1">
      <alignment horizontal="right" vertical="center"/>
    </xf>
    <xf numFmtId="0" fontId="0" fillId="0" borderId="0" xfId="0" applyAlignment="1" applyProtection="1"/>
    <xf numFmtId="14" fontId="0" fillId="0" borderId="0" xfId="0" applyNumberFormat="1"/>
    <xf numFmtId="0" fontId="0" fillId="0" borderId="0" xfId="0" applyFill="1" applyBorder="1" applyAlignment="1">
      <alignment vertical="center"/>
    </xf>
    <xf numFmtId="0" fontId="1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pplyProtection="1">
      <alignment vertical="center"/>
    </xf>
    <xf numFmtId="5" fontId="11" fillId="0" borderId="5" xfId="0" applyNumberFormat="1" applyFont="1" applyBorder="1" applyAlignment="1" applyProtection="1">
      <alignment horizontal="center" vertical="center"/>
      <protection locked="0"/>
    </xf>
    <xf numFmtId="5" fontId="11" fillId="0" borderId="6" xfId="0" applyNumberFormat="1" applyFont="1" applyBorder="1" applyAlignment="1" applyProtection="1">
      <alignment horizontal="center" vertical="center"/>
      <protection locked="0"/>
    </xf>
    <xf numFmtId="0" fontId="22" fillId="0" borderId="0" xfId="0" applyFont="1" applyFill="1" applyBorder="1" applyProtection="1"/>
    <xf numFmtId="0" fontId="22" fillId="0" borderId="0" xfId="0" applyFont="1" applyFill="1" applyBorder="1"/>
    <xf numFmtId="0" fontId="22" fillId="0" borderId="0" xfId="0" applyFont="1" applyFill="1" applyBorder="1" applyAlignment="1" applyProtection="1">
      <alignment horizontal="center"/>
    </xf>
    <xf numFmtId="0" fontId="22" fillId="0" borderId="0" xfId="0" applyFont="1" applyFill="1" applyBorder="1" applyAlignment="1" applyProtection="1">
      <alignment horizontal="centerContinuous"/>
    </xf>
    <xf numFmtId="0" fontId="22" fillId="0" borderId="0" xfId="0" applyFont="1" applyFill="1" applyBorder="1" applyAlignment="1" applyProtection="1">
      <alignment horizontal="center" vertical="center" wrapText="1"/>
    </xf>
    <xf numFmtId="0" fontId="22" fillId="0" borderId="0" xfId="0" applyFont="1" applyFill="1" applyBorder="1" applyAlignment="1">
      <alignment vertical="top"/>
    </xf>
    <xf numFmtId="0" fontId="22" fillId="0" borderId="0" xfId="0" applyFont="1" applyFill="1" applyBorder="1" applyAlignment="1" applyProtection="1">
      <alignment vertical="center"/>
    </xf>
    <xf numFmtId="0" fontId="22" fillId="0" borderId="0" xfId="0" applyFont="1" applyFill="1" applyBorder="1" applyAlignment="1" applyProtection="1">
      <alignment wrapText="1"/>
    </xf>
    <xf numFmtId="0" fontId="22" fillId="0" borderId="0" xfId="0" applyFont="1" applyFill="1" applyBorder="1" applyAlignment="1" applyProtection="1">
      <alignment vertical="center" wrapText="1"/>
    </xf>
    <xf numFmtId="0" fontId="22" fillId="0" borderId="0" xfId="0" applyFont="1" applyFill="1" applyBorder="1" applyAlignment="1" applyProtection="1">
      <alignment horizontal="right" vertical="center"/>
    </xf>
    <xf numFmtId="0" fontId="22" fillId="0" borderId="0" xfId="0" applyFont="1" applyFill="1" applyBorder="1" applyAlignment="1" applyProtection="1">
      <alignment vertical="top" wrapText="1"/>
    </xf>
    <xf numFmtId="0" fontId="22" fillId="0" borderId="0" xfId="0" applyFont="1" applyFill="1" applyBorder="1" applyAlignment="1" applyProtection="1">
      <alignment horizontal="right"/>
    </xf>
    <xf numFmtId="0" fontId="22" fillId="0" borderId="0" xfId="0" applyFont="1" applyFill="1" applyBorder="1" applyAlignment="1" applyProtection="1">
      <alignment horizontal="left" vertical="top" wrapText="1"/>
    </xf>
    <xf numFmtId="7" fontId="11" fillId="0" borderId="0" xfId="0" applyNumberFormat="1" applyFont="1" applyFill="1" applyBorder="1" applyAlignment="1" applyProtection="1">
      <alignment horizontal="center"/>
    </xf>
    <xf numFmtId="5" fontId="11" fillId="0" borderId="0" xfId="0" applyNumberFormat="1" applyFont="1" applyFill="1" applyBorder="1" applyAlignment="1" applyProtection="1">
      <alignment horizontal="center" vertical="center"/>
      <protection hidden="1"/>
    </xf>
    <xf numFmtId="0" fontId="11" fillId="0" borderId="0" xfId="0" applyFont="1"/>
    <xf numFmtId="49" fontId="0" fillId="0" borderId="0" xfId="0" applyNumberFormat="1" applyAlignment="1" applyProtection="1">
      <alignment horizontal="center"/>
      <protection locked="0"/>
    </xf>
    <xf numFmtId="165" fontId="0" fillId="0" borderId="0" xfId="0" applyNumberFormat="1" applyAlignment="1" applyProtection="1">
      <alignment horizontal="center"/>
      <protection locked="0"/>
    </xf>
    <xf numFmtId="44" fontId="0" fillId="0" borderId="0" xfId="1" applyFont="1" applyAlignment="1" applyProtection="1">
      <alignment horizontal="center"/>
      <protection locked="0"/>
    </xf>
    <xf numFmtId="49" fontId="0" fillId="0" borderId="0" xfId="0" applyNumberFormat="1" applyAlignment="1" applyProtection="1">
      <alignment horizontal="center"/>
    </xf>
    <xf numFmtId="49" fontId="0" fillId="0" borderId="0" xfId="0" applyNumberFormat="1" applyAlignment="1" applyProtection="1">
      <alignment horizontal="right" vertical="center"/>
    </xf>
    <xf numFmtId="0" fontId="0" fillId="0" borderId="0" xfId="0" applyAlignment="1" applyProtection="1">
      <alignment horizontal="center" vertical="center"/>
    </xf>
    <xf numFmtId="165" fontId="0" fillId="0" borderId="0" xfId="0" applyNumberFormat="1" applyAlignment="1" applyProtection="1">
      <alignment horizontal="center"/>
    </xf>
    <xf numFmtId="0" fontId="0" fillId="0" borderId="0" xfId="0" applyAlignment="1" applyProtection="1">
      <alignment horizontal="center"/>
    </xf>
    <xf numFmtId="0" fontId="0" fillId="0" borderId="0" xfId="0" applyProtection="1"/>
    <xf numFmtId="49" fontId="0" fillId="0" borderId="0" xfId="0" applyNumberFormat="1" applyAlignment="1" applyProtection="1">
      <alignment horizontal="center" vertical="center"/>
    </xf>
    <xf numFmtId="165" fontId="0" fillId="0" borderId="0" xfId="0" applyNumberFormat="1" applyAlignment="1" applyProtection="1">
      <alignment horizontal="center" vertical="center" wrapText="1"/>
    </xf>
    <xf numFmtId="0" fontId="0" fillId="0" borderId="0" xfId="0" applyNumberFormat="1" applyAlignment="1" applyProtection="1">
      <alignment horizontal="center" vertical="center"/>
    </xf>
    <xf numFmtId="49" fontId="0" fillId="0" borderId="0" xfId="0" applyNumberFormat="1" applyAlignment="1" applyProtection="1">
      <alignment horizontal="left" vertical="center"/>
    </xf>
    <xf numFmtId="49" fontId="0" fillId="0" borderId="0" xfId="0" applyNumberFormat="1" applyAlignment="1" applyProtection="1">
      <alignment horizontal="left" vertical="center" wrapText="1"/>
      <protection locked="0"/>
    </xf>
    <xf numFmtId="14" fontId="0" fillId="0" borderId="0" xfId="0" applyNumberFormat="1" applyFill="1" applyBorder="1" applyAlignment="1" applyProtection="1">
      <alignment horizontal="center" vertical="center"/>
    </xf>
    <xf numFmtId="0" fontId="0" fillId="0" borderId="0" xfId="0"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Alignment="1"/>
    <xf numFmtId="49" fontId="2" fillId="0" borderId="0" xfId="0" applyNumberFormat="1" applyFont="1" applyFill="1" applyBorder="1" applyAlignment="1" applyProtection="1">
      <alignmen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left" vertical="top"/>
    </xf>
    <xf numFmtId="6" fontId="2" fillId="0" borderId="0" xfId="0" applyNumberFormat="1" applyFont="1" applyFill="1" applyBorder="1" applyAlignment="1" applyProtection="1">
      <alignment horizontal="center" vertical="center"/>
      <protection hidden="1"/>
    </xf>
    <xf numFmtId="44" fontId="0" fillId="0" borderId="0" xfId="1" applyNumberFormat="1" applyFont="1" applyAlignment="1" applyProtection="1">
      <alignment horizontal="center"/>
    </xf>
    <xf numFmtId="0" fontId="0" fillId="0" borderId="0" xfId="0" applyBorder="1" applyProtection="1"/>
    <xf numFmtId="0" fontId="0" fillId="0" borderId="8" xfId="0" applyBorder="1" applyAlignment="1" applyProtection="1">
      <alignment horizontal="centerContinuous"/>
    </xf>
    <xf numFmtId="0" fontId="0" fillId="0" borderId="5" xfId="0" applyBorder="1" applyProtection="1"/>
    <xf numFmtId="164" fontId="12" fillId="0" borderId="0" xfId="0" applyNumberFormat="1" applyFont="1" applyFill="1" applyBorder="1" applyAlignment="1" applyProtection="1">
      <alignment horizontal="center" vertical="center" shrinkToFit="1"/>
    </xf>
    <xf numFmtId="164" fontId="11" fillId="0" borderId="0" xfId="0" applyNumberFormat="1" applyFont="1" applyFill="1" applyBorder="1" applyAlignment="1" applyProtection="1">
      <alignment horizontal="center" vertical="center" shrinkToFit="1"/>
    </xf>
    <xf numFmtId="0" fontId="0" fillId="0" borderId="9" xfId="0" applyBorder="1" applyAlignment="1" applyProtection="1">
      <alignment horizontal="centerContinuous" vertical="center"/>
      <protection locked="0"/>
    </xf>
    <xf numFmtId="49" fontId="0" fillId="0" borderId="0" xfId="0" applyNumberFormat="1" applyAlignment="1" applyProtection="1">
      <alignment horizontal="right"/>
    </xf>
    <xf numFmtId="0" fontId="4" fillId="0" borderId="0" xfId="0" applyFont="1" applyProtection="1"/>
    <xf numFmtId="49" fontId="0" fillId="0" borderId="10" xfId="0" applyNumberFormat="1" applyBorder="1" applyAlignment="1" applyProtection="1">
      <alignment horizontal="right"/>
    </xf>
    <xf numFmtId="0" fontId="8" fillId="0" borderId="0" xfId="0" applyFont="1" applyBorder="1" applyAlignment="1" applyProtection="1">
      <alignment horizontal="centerContinuous" vertical="center"/>
    </xf>
    <xf numFmtId="0" fontId="8" fillId="0" borderId="11" xfId="0" applyFont="1" applyBorder="1" applyAlignment="1" applyProtection="1">
      <alignment horizontal="centerContinuous" vertical="center"/>
    </xf>
    <xf numFmtId="49" fontId="0" fillId="0" borderId="12" xfId="0" applyNumberFormat="1" applyBorder="1" applyAlignment="1" applyProtection="1">
      <alignment horizontal="right"/>
    </xf>
    <xf numFmtId="0" fontId="0" fillId="0" borderId="5" xfId="0" applyBorder="1" applyAlignment="1" applyProtection="1">
      <alignment wrapText="1"/>
    </xf>
    <xf numFmtId="0" fontId="0" fillId="0" borderId="13" xfId="0" applyBorder="1" applyAlignment="1" applyProtection="1">
      <alignment wrapText="1"/>
    </xf>
    <xf numFmtId="0" fontId="2" fillId="0" borderId="0" xfId="0" applyFont="1" applyProtection="1"/>
    <xf numFmtId="0" fontId="0" fillId="0" borderId="14" xfId="0" applyBorder="1" applyAlignment="1" applyProtection="1">
      <alignment horizontal="center"/>
    </xf>
    <xf numFmtId="0" fontId="0" fillId="0" borderId="3" xfId="0" applyBorder="1" applyAlignment="1" applyProtection="1">
      <alignment horizontal="centerContinuous"/>
    </xf>
    <xf numFmtId="0" fontId="0" fillId="0" borderId="6" xfId="0" applyBorder="1" applyAlignment="1" applyProtection="1">
      <alignment horizontal="centerContinuous"/>
    </xf>
    <xf numFmtId="0" fontId="0" fillId="0" borderId="15" xfId="0" applyBorder="1" applyAlignment="1" applyProtection="1">
      <alignment horizontal="centerContinuous"/>
    </xf>
    <xf numFmtId="0" fontId="0" fillId="0" borderId="16" xfId="0" applyBorder="1" applyProtection="1"/>
    <xf numFmtId="0" fontId="0" fillId="0" borderId="17" xfId="0" applyBorder="1" applyAlignment="1" applyProtection="1">
      <alignment horizontal="centerContinuous"/>
    </xf>
    <xf numFmtId="0" fontId="0" fillId="0" borderId="18" xfId="0" applyBorder="1" applyProtection="1"/>
    <xf numFmtId="0" fontId="0" fillId="0" borderId="19" xfId="0" applyBorder="1" applyProtection="1"/>
    <xf numFmtId="0" fontId="0" fillId="0" borderId="18" xfId="0" applyBorder="1" applyAlignment="1" applyProtection="1">
      <alignment horizontal="centerContinuous" vertical="center"/>
      <protection locked="0"/>
    </xf>
    <xf numFmtId="0" fontId="0" fillId="0" borderId="18" xfId="0" applyBorder="1" applyAlignment="1" applyProtection="1">
      <alignment horizontal="center"/>
      <protection locked="0"/>
    </xf>
    <xf numFmtId="0" fontId="0" fillId="0" borderId="20" xfId="0" applyBorder="1" applyAlignment="1" applyProtection="1">
      <alignment horizontal="center"/>
      <protection locked="0"/>
    </xf>
    <xf numFmtId="0" fontId="8" fillId="0" borderId="0" xfId="0" applyFont="1" applyProtection="1"/>
    <xf numFmtId="164" fontId="0" fillId="0" borderId="0" xfId="0" applyNumberFormat="1" applyBorder="1" applyAlignment="1" applyProtection="1">
      <alignment vertical="center"/>
    </xf>
    <xf numFmtId="0" fontId="0" fillId="0" borderId="5" xfId="0" applyBorder="1"/>
    <xf numFmtId="0" fontId="0" fillId="0" borderId="6" xfId="0" applyBorder="1"/>
    <xf numFmtId="0" fontId="0" fillId="0" borderId="0" xfId="0" applyAlignment="1">
      <alignment horizontal="right"/>
    </xf>
    <xf numFmtId="0" fontId="0" fillId="0" borderId="0" xfId="0" applyBorder="1" applyAlignment="1">
      <alignment horizontal="right"/>
    </xf>
    <xf numFmtId="0" fontId="15" fillId="0" borderId="0" xfId="0" applyFont="1" applyBorder="1" applyAlignment="1"/>
    <xf numFmtId="0" fontId="15" fillId="0" borderId="0" xfId="0" applyFont="1" applyBorder="1"/>
    <xf numFmtId="0" fontId="0" fillId="0" borderId="5" xfId="0" applyBorder="1" applyProtection="1">
      <protection locked="0"/>
    </xf>
    <xf numFmtId="0" fontId="15" fillId="0" borderId="5" xfId="0" applyFont="1" applyBorder="1" applyProtection="1">
      <protection locked="0"/>
    </xf>
    <xf numFmtId="164" fontId="2" fillId="0" borderId="0" xfId="0" applyNumberFormat="1" applyFont="1" applyFill="1" applyBorder="1" applyAlignment="1" applyProtection="1">
      <alignment horizontal="center"/>
    </xf>
    <xf numFmtId="0" fontId="15" fillId="0" borderId="0" xfId="0" applyFont="1" applyProtection="1"/>
    <xf numFmtId="0" fontId="15" fillId="0" borderId="5" xfId="0" applyFont="1" applyBorder="1" applyProtection="1"/>
    <xf numFmtId="0" fontId="15" fillId="0" borderId="0" xfId="0" applyFont="1" applyAlignment="1" applyProtection="1">
      <alignment horizontal="center"/>
    </xf>
    <xf numFmtId="0" fontId="15" fillId="0" borderId="0" xfId="0" applyFont="1" applyAlignment="1" applyProtection="1">
      <alignment horizontal="right"/>
    </xf>
    <xf numFmtId="0" fontId="15" fillId="0" borderId="5" xfId="0" applyFont="1" applyBorder="1" applyAlignment="1" applyProtection="1">
      <alignment horizontal="center"/>
    </xf>
    <xf numFmtId="0" fontId="15" fillId="0" borderId="5" xfId="0" applyFont="1" applyBorder="1" applyAlignment="1" applyProtection="1">
      <alignment horizontal="right"/>
    </xf>
    <xf numFmtId="0" fontId="15" fillId="0" borderId="0" xfId="0" applyFont="1" applyBorder="1" applyAlignment="1" applyProtection="1">
      <alignment horizontal="center"/>
    </xf>
    <xf numFmtId="0" fontId="15" fillId="0" borderId="0" xfId="0" applyFont="1" applyBorder="1" applyProtection="1"/>
    <xf numFmtId="0" fontId="15" fillId="0" borderId="2" xfId="0" applyFont="1" applyBorder="1" applyProtection="1">
      <protection locked="0"/>
    </xf>
    <xf numFmtId="1" fontId="8" fillId="0" borderId="0" xfId="0" applyNumberFormat="1" applyFont="1" applyFill="1" applyBorder="1" applyAlignment="1" applyProtection="1">
      <alignment horizontal="center" textRotation="90"/>
    </xf>
    <xf numFmtId="165" fontId="11" fillId="0" borderId="0" xfId="0" applyNumberFormat="1" applyFont="1" applyFill="1" applyBorder="1" applyAlignment="1" applyProtection="1">
      <alignment horizontal="center" vertical="center"/>
    </xf>
    <xf numFmtId="164" fontId="11" fillId="0" borderId="0" xfId="0" applyNumberFormat="1" applyFont="1" applyFill="1" applyBorder="1" applyAlignment="1">
      <alignment horizontal="center" vertical="center"/>
    </xf>
    <xf numFmtId="164" fontId="11" fillId="0" borderId="0" xfId="0" applyNumberFormat="1" applyFont="1" applyFill="1" applyBorder="1" applyAlignment="1" applyProtection="1">
      <alignment horizontal="center" vertical="center" wrapText="1"/>
    </xf>
    <xf numFmtId="164" fontId="11" fillId="0" borderId="0" xfId="0" applyNumberFormat="1" applyFont="1" applyFill="1" applyBorder="1" applyAlignment="1">
      <alignment horizontal="center" vertical="center" wrapText="1"/>
    </xf>
    <xf numFmtId="164" fontId="12" fillId="0" borderId="0" xfId="0" applyNumberFormat="1" applyFont="1" applyFill="1" applyBorder="1" applyAlignment="1">
      <alignment horizontal="center" vertical="center"/>
    </xf>
    <xf numFmtId="164" fontId="13" fillId="0" borderId="0" xfId="0" applyNumberFormat="1" applyFont="1" applyFill="1" applyBorder="1" applyAlignment="1">
      <alignment horizontal="center"/>
    </xf>
    <xf numFmtId="164" fontId="12" fillId="0" borderId="0" xfId="0" applyNumberFormat="1" applyFont="1" applyFill="1" applyBorder="1" applyAlignment="1" applyProtection="1">
      <alignment horizontal="center"/>
    </xf>
    <xf numFmtId="164" fontId="12" fillId="0" borderId="0" xfId="0" applyNumberFormat="1" applyFont="1" applyFill="1" applyBorder="1" applyAlignment="1">
      <alignment horizontal="center"/>
    </xf>
    <xf numFmtId="0" fontId="13" fillId="0" borderId="0" xfId="0" applyFont="1" applyFill="1" applyBorder="1" applyAlignment="1" applyProtection="1">
      <alignment wrapText="1"/>
    </xf>
    <xf numFmtId="0" fontId="8" fillId="0" borderId="0" xfId="0" applyFont="1" applyFill="1" applyBorder="1" applyAlignment="1" applyProtection="1">
      <alignment horizontal="center" textRotation="90"/>
    </xf>
    <xf numFmtId="0" fontId="12" fillId="0" borderId="2" xfId="0" applyFont="1" applyFill="1" applyBorder="1" applyAlignment="1" applyProtection="1">
      <alignment horizontal="center" vertical="center" wrapText="1"/>
    </xf>
    <xf numFmtId="6" fontId="27" fillId="0" borderId="2"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wrapText="1"/>
    </xf>
    <xf numFmtId="0" fontId="12" fillId="0" borderId="0" xfId="0" applyFont="1" applyFill="1" applyBorder="1" applyAlignment="1" applyProtection="1">
      <alignment horizontal="center" vertical="center" wrapText="1"/>
    </xf>
    <xf numFmtId="6" fontId="27"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wrapText="1"/>
    </xf>
    <xf numFmtId="0" fontId="13" fillId="0" borderId="0" xfId="0" applyFont="1" applyFill="1" applyBorder="1" applyAlignment="1" applyProtection="1">
      <alignment horizontal="center" wrapText="1"/>
    </xf>
    <xf numFmtId="0" fontId="3" fillId="0" borderId="0" xfId="0" applyFont="1" applyFill="1" applyBorder="1" applyAlignment="1" applyProtection="1">
      <alignment wrapText="1"/>
    </xf>
    <xf numFmtId="0" fontId="2" fillId="0" borderId="0" xfId="0" applyFont="1" applyFill="1" applyBorder="1" applyAlignment="1" applyProtection="1">
      <alignment wrapText="1"/>
    </xf>
    <xf numFmtId="165" fontId="13" fillId="0" borderId="0" xfId="0" applyNumberFormat="1" applyFont="1" applyFill="1" applyBorder="1" applyProtection="1"/>
    <xf numFmtId="44" fontId="0" fillId="0" borderId="0" xfId="1" applyFont="1" applyAlignment="1" applyProtection="1">
      <alignment horizontal="center"/>
    </xf>
    <xf numFmtId="0" fontId="28" fillId="0" borderId="0" xfId="0" applyFont="1" applyAlignment="1" applyProtection="1">
      <alignment horizontal="center"/>
    </xf>
    <xf numFmtId="0" fontId="29" fillId="0" borderId="0" xfId="0" applyFont="1" applyProtection="1"/>
    <xf numFmtId="0" fontId="29" fillId="0" borderId="0" xfId="0" applyFont="1" applyAlignment="1" applyProtection="1">
      <alignment horizontal="center"/>
    </xf>
    <xf numFmtId="0" fontId="30" fillId="0" borderId="21" xfId="0" applyFont="1" applyBorder="1" applyProtection="1"/>
    <xf numFmtId="0" fontId="30" fillId="0" borderId="5" xfId="0" applyFont="1" applyBorder="1" applyProtection="1"/>
    <xf numFmtId="0" fontId="30" fillId="0" borderId="5" xfId="0" applyFont="1" applyBorder="1" applyAlignment="1" applyProtection="1">
      <alignment horizontal="right"/>
    </xf>
    <xf numFmtId="44" fontId="30" fillId="0" borderId="22" xfId="1" applyFont="1" applyBorder="1" applyProtection="1"/>
    <xf numFmtId="0" fontId="30" fillId="0" borderId="23" xfId="0" applyFont="1" applyBorder="1" applyProtection="1"/>
    <xf numFmtId="0" fontId="30" fillId="0" borderId="0" xfId="0" applyFont="1" applyBorder="1" applyProtection="1"/>
    <xf numFmtId="0" fontId="30" fillId="0" borderId="0" xfId="0" applyFont="1" applyBorder="1" applyAlignment="1" applyProtection="1">
      <alignment horizontal="right"/>
    </xf>
    <xf numFmtId="0" fontId="30" fillId="0" borderId="24" xfId="0" applyFont="1" applyBorder="1" applyProtection="1"/>
    <xf numFmtId="44" fontId="30" fillId="0" borderId="25" xfId="1" applyFont="1" applyBorder="1" applyProtection="1"/>
    <xf numFmtId="44" fontId="30" fillId="0" borderId="26" xfId="0" applyNumberFormat="1" applyFont="1" applyBorder="1" applyProtection="1"/>
    <xf numFmtId="0" fontId="30" fillId="0" borderId="27" xfId="0" applyFont="1" applyBorder="1" applyAlignment="1" applyProtection="1">
      <alignment horizontal="center"/>
      <protection locked="0"/>
    </xf>
    <xf numFmtId="0" fontId="30" fillId="0" borderId="28" xfId="0" applyFont="1" applyBorder="1" applyAlignment="1" applyProtection="1">
      <alignment horizontal="center"/>
      <protection locked="0"/>
    </xf>
    <xf numFmtId="0" fontId="30" fillId="0" borderId="29" xfId="0" applyFont="1" applyBorder="1" applyAlignment="1" applyProtection="1">
      <alignment horizontal="center"/>
      <protection locked="0"/>
    </xf>
    <xf numFmtId="0" fontId="30" fillId="0" borderId="30" xfId="0" applyFont="1" applyBorder="1" applyAlignment="1" applyProtection="1">
      <alignment horizontal="center"/>
      <protection locked="0"/>
    </xf>
    <xf numFmtId="0" fontId="30" fillId="0" borderId="2" xfId="0" applyFont="1" applyBorder="1" applyAlignment="1" applyProtection="1">
      <alignment horizontal="center"/>
      <protection locked="0"/>
    </xf>
    <xf numFmtId="0" fontId="30" fillId="0" borderId="31" xfId="0" applyFont="1" applyBorder="1" applyAlignment="1" applyProtection="1">
      <alignment horizontal="center"/>
      <protection locked="0"/>
    </xf>
    <xf numFmtId="0" fontId="31" fillId="0" borderId="4" xfId="0" applyFont="1" applyBorder="1" applyAlignment="1" applyProtection="1">
      <alignment vertical="top"/>
      <protection locked="0"/>
    </xf>
    <xf numFmtId="0" fontId="30" fillId="0" borderId="4" xfId="0" applyFont="1" applyBorder="1" applyProtection="1">
      <protection locked="0"/>
    </xf>
    <xf numFmtId="0" fontId="31" fillId="0" borderId="2" xfId="0" applyFont="1" applyBorder="1" applyAlignment="1" applyProtection="1">
      <alignment vertical="top"/>
      <protection locked="0"/>
    </xf>
    <xf numFmtId="0" fontId="30" fillId="0" borderId="2" xfId="0" applyFont="1" applyBorder="1" applyProtection="1">
      <protection locked="0"/>
    </xf>
    <xf numFmtId="3" fontId="13" fillId="0" borderId="0" xfId="0" applyNumberFormat="1" applyFont="1" applyFill="1" applyBorder="1" applyAlignment="1" applyProtection="1">
      <alignment horizontal="right" vertical="center"/>
      <protection locked="0"/>
    </xf>
    <xf numFmtId="3" fontId="0" fillId="0" borderId="0" xfId="0" applyNumberFormat="1" applyFill="1" applyBorder="1" applyProtection="1"/>
    <xf numFmtId="3" fontId="4" fillId="0" borderId="0" xfId="0" applyNumberFormat="1" applyFont="1" applyFill="1" applyBorder="1" applyProtection="1"/>
    <xf numFmtId="3" fontId="0" fillId="0" borderId="0" xfId="0" applyNumberFormat="1" applyFill="1" applyBorder="1"/>
    <xf numFmtId="164" fontId="13" fillId="0" borderId="0" xfId="0" applyNumberFormat="1" applyFont="1" applyFill="1" applyBorder="1" applyAlignment="1" applyProtection="1">
      <alignment horizontal="right" vertical="center"/>
    </xf>
    <xf numFmtId="164" fontId="13" fillId="0" borderId="0" xfId="0" applyNumberFormat="1" applyFont="1" applyFill="1" applyBorder="1" applyAlignment="1" applyProtection="1">
      <alignment vertical="center"/>
    </xf>
    <xf numFmtId="164" fontId="0" fillId="0" borderId="0" xfId="0" applyNumberFormat="1" applyFill="1" applyBorder="1"/>
    <xf numFmtId="164" fontId="13" fillId="0" borderId="0" xfId="0" applyNumberFormat="1" applyFont="1" applyFill="1" applyBorder="1" applyAlignment="1" applyProtection="1">
      <alignment horizontal="right" vertical="center"/>
      <protection locked="0"/>
    </xf>
    <xf numFmtId="164" fontId="0" fillId="0" borderId="0" xfId="0" applyNumberFormat="1" applyFill="1" applyBorder="1" applyProtection="1"/>
    <xf numFmtId="164" fontId="13" fillId="0" borderId="0" xfId="0" applyNumberFormat="1" applyFont="1" applyFill="1" applyBorder="1" applyAlignment="1" applyProtection="1">
      <alignment horizontal="right" vertical="center"/>
      <protection hidden="1"/>
    </xf>
    <xf numFmtId="0" fontId="32" fillId="0" borderId="0" xfId="0" applyFont="1"/>
    <xf numFmtId="0" fontId="8" fillId="0" borderId="0" xfId="0" applyFont="1" applyAlignment="1" applyProtection="1">
      <alignment horizontal="center"/>
    </xf>
    <xf numFmtId="0" fontId="5" fillId="0" borderId="5" xfId="0" applyFont="1" applyFill="1" applyBorder="1" applyAlignment="1" applyProtection="1">
      <alignment horizontal="center"/>
      <protection locked="0"/>
    </xf>
    <xf numFmtId="0" fontId="5" fillId="0" borderId="0" xfId="0" applyFont="1" applyFill="1" applyBorder="1" applyAlignment="1" applyProtection="1">
      <alignment horizontal="center"/>
    </xf>
    <xf numFmtId="0" fontId="5" fillId="0" borderId="0" xfId="0" applyFont="1" applyAlignment="1" applyProtection="1">
      <alignment horizontal="center"/>
    </xf>
    <xf numFmtId="14" fontId="5" fillId="0" borderId="5" xfId="0" applyNumberFormat="1" applyFont="1" applyFill="1" applyBorder="1" applyAlignment="1" applyProtection="1">
      <alignment horizontal="center"/>
      <protection locked="0"/>
    </xf>
    <xf numFmtId="0" fontId="8" fillId="0" borderId="0" xfId="0" applyFont="1" applyFill="1" applyAlignment="1" applyProtection="1">
      <alignment horizontal="center"/>
    </xf>
    <xf numFmtId="0" fontId="5" fillId="0" borderId="0" xfId="0" applyFont="1" applyFill="1" applyAlignment="1" applyProtection="1">
      <alignment horizontal="center"/>
    </xf>
    <xf numFmtId="0" fontId="5" fillId="0" borderId="6" xfId="0" applyFont="1" applyFill="1" applyBorder="1" applyAlignment="1" applyProtection="1">
      <alignment horizontal="center"/>
      <protection locked="0"/>
    </xf>
    <xf numFmtId="0" fontId="5" fillId="0" borderId="6" xfId="0" applyFont="1" applyBorder="1" applyProtection="1">
      <protection locked="0"/>
    </xf>
    <xf numFmtId="0" fontId="5" fillId="0" borderId="0" xfId="0" applyFont="1" applyBorder="1" applyProtection="1"/>
    <xf numFmtId="0" fontId="5" fillId="0" borderId="0" xfId="0" applyFont="1" applyProtection="1"/>
    <xf numFmtId="0" fontId="8" fillId="0" borderId="0" xfId="0" applyFont="1" applyFill="1" applyAlignment="1" applyProtection="1">
      <alignment horizontal="center" shrinkToFit="1"/>
    </xf>
    <xf numFmtId="0" fontId="5" fillId="0" borderId="5" xfId="0" applyFont="1" applyBorder="1" applyAlignment="1" applyProtection="1">
      <alignment horizontal="center"/>
      <protection locked="0"/>
    </xf>
    <xf numFmtId="0" fontId="6" fillId="2" borderId="0" xfId="0" applyFont="1" applyFill="1" applyAlignment="1">
      <alignment horizontal="center" wrapText="1"/>
    </xf>
    <xf numFmtId="0" fontId="0" fillId="2" borderId="0" xfId="0" applyFill="1" applyAlignment="1">
      <alignment wrapText="1"/>
    </xf>
    <xf numFmtId="0" fontId="9" fillId="2" borderId="0" xfId="0" applyFont="1" applyFill="1" applyAlignment="1">
      <alignment horizontal="center" wrapText="1"/>
    </xf>
    <xf numFmtId="0" fontId="13" fillId="2" borderId="0" xfId="0" applyFont="1" applyFill="1" applyBorder="1" applyAlignment="1" applyProtection="1">
      <alignment vertical="center"/>
    </xf>
    <xf numFmtId="0" fontId="0" fillId="2" borderId="0" xfId="0" applyFill="1" applyBorder="1" applyAlignment="1">
      <alignment wrapText="1"/>
    </xf>
    <xf numFmtId="0" fontId="5" fillId="2" borderId="0" xfId="0" applyFont="1" applyFill="1" applyAlignment="1">
      <alignment horizontal="center" wrapText="1"/>
    </xf>
    <xf numFmtId="0" fontId="9" fillId="3" borderId="2" xfId="0" applyFont="1" applyFill="1" applyBorder="1" applyAlignment="1">
      <alignment horizontal="center"/>
    </xf>
    <xf numFmtId="0" fontId="9" fillId="3" borderId="3" xfId="0" applyFont="1" applyFill="1" applyBorder="1" applyAlignment="1">
      <alignment horizontal="center"/>
    </xf>
    <xf numFmtId="0" fontId="9" fillId="3" borderId="4" xfId="0" applyFont="1" applyFill="1" applyBorder="1" applyAlignment="1">
      <alignment horizontal="center"/>
    </xf>
    <xf numFmtId="0" fontId="9" fillId="3" borderId="1" xfId="0" applyFont="1" applyFill="1" applyBorder="1" applyAlignment="1">
      <alignment horizontal="center"/>
    </xf>
    <xf numFmtId="0" fontId="4" fillId="0" borderId="0" xfId="0" applyFont="1"/>
    <xf numFmtId="17" fontId="5" fillId="0" borderId="6" xfId="0" applyNumberFormat="1" applyFont="1" applyFill="1" applyBorder="1" applyAlignment="1" applyProtection="1">
      <alignment horizontal="center"/>
      <protection locked="0"/>
    </xf>
    <xf numFmtId="0" fontId="8" fillId="0" borderId="0" xfId="0" applyFont="1" applyFill="1" applyAlignment="1" applyProtection="1">
      <alignment horizontal="left" shrinkToFit="1"/>
    </xf>
    <xf numFmtId="0" fontId="0" fillId="0" borderId="0" xfId="0" applyFill="1" applyProtection="1"/>
    <xf numFmtId="167" fontId="0" fillId="0" borderId="0" xfId="0" applyNumberFormat="1" applyFill="1" applyAlignment="1">
      <alignment horizontal="center"/>
    </xf>
    <xf numFmtId="167" fontId="0" fillId="0" borderId="0" xfId="0" applyNumberFormat="1" applyAlignment="1" applyProtection="1">
      <alignment horizontal="center"/>
      <protection locked="0"/>
    </xf>
    <xf numFmtId="167" fontId="0" fillId="0" borderId="0" xfId="0" applyNumberFormat="1" applyFill="1" applyBorder="1" applyAlignment="1" applyProtection="1">
      <alignment horizontal="center"/>
      <protection locked="0"/>
    </xf>
    <xf numFmtId="167" fontId="0" fillId="0" borderId="0" xfId="0" applyNumberFormat="1"/>
    <xf numFmtId="49" fontId="0" fillId="4" borderId="3" xfId="0" applyNumberFormat="1" applyFill="1" applyBorder="1" applyAlignment="1" applyProtection="1">
      <alignment horizontal="right"/>
    </xf>
    <xf numFmtId="0" fontId="0" fillId="4" borderId="0" xfId="0" applyFill="1" applyProtection="1"/>
    <xf numFmtId="0" fontId="8" fillId="4" borderId="15" xfId="0" applyFont="1" applyFill="1" applyBorder="1" applyAlignment="1" applyProtection="1">
      <alignment horizontal="left" vertical="center"/>
    </xf>
    <xf numFmtId="0" fontId="0" fillId="4" borderId="2" xfId="0" applyFill="1" applyBorder="1" applyProtection="1"/>
    <xf numFmtId="0" fontId="34" fillId="0" borderId="0" xfId="0" applyFont="1" applyAlignment="1" applyProtection="1">
      <alignment horizontal="center" vertical="center" shrinkToFit="1"/>
    </xf>
    <xf numFmtId="49" fontId="8" fillId="4" borderId="0" xfId="0" applyNumberFormat="1" applyFont="1" applyFill="1" applyAlignment="1" applyProtection="1">
      <alignment horizontal="left" vertical="center"/>
    </xf>
    <xf numFmtId="0" fontId="8" fillId="4" borderId="0" xfId="0" applyFont="1" applyFill="1" applyAlignment="1" applyProtection="1">
      <alignment vertical="center"/>
    </xf>
    <xf numFmtId="49" fontId="0" fillId="4" borderId="0" xfId="0" applyNumberFormat="1" applyFill="1" applyAlignment="1" applyProtection="1">
      <alignment horizontal="right"/>
    </xf>
    <xf numFmtId="0" fontId="8" fillId="4" borderId="6" xfId="0" applyFont="1" applyFill="1" applyBorder="1" applyProtection="1"/>
    <xf numFmtId="0" fontId="0" fillId="4" borderId="32" xfId="0" applyFill="1" applyBorder="1" applyProtection="1"/>
    <xf numFmtId="0" fontId="6" fillId="4" borderId="0" xfId="0" applyFont="1" applyFill="1" applyProtection="1"/>
    <xf numFmtId="49" fontId="14" fillId="4" borderId="0" xfId="0" applyNumberFormat="1" applyFont="1" applyFill="1" applyBorder="1" applyAlignment="1" applyProtection="1">
      <alignment horizontal="center" vertical="center"/>
    </xf>
    <xf numFmtId="0" fontId="14" fillId="4" borderId="0" xfId="0" applyFont="1" applyFill="1" applyBorder="1" applyAlignment="1" applyProtection="1">
      <alignment vertical="center"/>
    </xf>
    <xf numFmtId="0" fontId="8" fillId="4" borderId="0" xfId="0" applyFont="1" applyFill="1" applyBorder="1" applyAlignment="1" applyProtection="1">
      <alignment vertical="center"/>
    </xf>
    <xf numFmtId="0" fontId="5" fillId="4" borderId="0" xfId="0" applyFont="1" applyFill="1" applyBorder="1" applyProtection="1"/>
    <xf numFmtId="0" fontId="22" fillId="4" borderId="0" xfId="0" applyFont="1" applyFill="1" applyBorder="1" applyProtection="1"/>
    <xf numFmtId="14" fontId="13" fillId="4" borderId="0" xfId="0" applyNumberFormat="1" applyFont="1" applyFill="1" applyBorder="1" applyAlignment="1" applyProtection="1">
      <alignment horizontal="center" vertical="center"/>
    </xf>
    <xf numFmtId="5" fontId="11" fillId="4" borderId="0" xfId="0" applyNumberFormat="1" applyFont="1" applyFill="1" applyBorder="1" applyAlignment="1" applyProtection="1">
      <alignment horizontal="center" vertical="center"/>
    </xf>
    <xf numFmtId="49" fontId="14" fillId="4" borderId="0" xfId="0" applyNumberFormat="1" applyFont="1" applyFill="1" applyBorder="1" applyAlignment="1" applyProtection="1">
      <alignment vertical="center"/>
    </xf>
    <xf numFmtId="0" fontId="4" fillId="4" borderId="0" xfId="0" applyFont="1" applyFill="1" applyBorder="1" applyAlignment="1" applyProtection="1">
      <alignment vertical="center"/>
    </xf>
    <xf numFmtId="0" fontId="22" fillId="4" borderId="0" xfId="0" applyFont="1" applyFill="1" applyBorder="1" applyAlignment="1" applyProtection="1">
      <alignment vertical="center"/>
    </xf>
    <xf numFmtId="0" fontId="22" fillId="4" borderId="0" xfId="0" applyFont="1" applyFill="1" applyBorder="1" applyAlignment="1" applyProtection="1">
      <alignment horizontal="right" vertical="center"/>
    </xf>
    <xf numFmtId="5" fontId="12" fillId="4" borderId="0" xfId="0" applyNumberFormat="1" applyFont="1" applyFill="1" applyBorder="1" applyAlignment="1" applyProtection="1">
      <alignment horizontal="center" vertical="center"/>
    </xf>
    <xf numFmtId="0" fontId="3" fillId="4" borderId="0" xfId="0" applyFont="1" applyFill="1" applyBorder="1" applyAlignment="1" applyProtection="1">
      <alignment vertical="center"/>
    </xf>
    <xf numFmtId="0" fontId="5" fillId="4" borderId="0" xfId="0" applyFont="1" applyFill="1" applyBorder="1" applyAlignment="1" applyProtection="1">
      <alignment vertical="center"/>
    </xf>
    <xf numFmtId="0" fontId="9" fillId="4" borderId="0" xfId="0" applyFont="1" applyFill="1" applyBorder="1" applyAlignment="1" applyProtection="1">
      <alignment vertical="center"/>
    </xf>
    <xf numFmtId="0" fontId="22" fillId="4" borderId="0" xfId="0" applyFont="1" applyFill="1" applyBorder="1" applyAlignment="1" applyProtection="1">
      <alignment horizontal="right"/>
    </xf>
    <xf numFmtId="6" fontId="13" fillId="4" borderId="0" xfId="0" applyNumberFormat="1" applyFont="1" applyFill="1" applyBorder="1" applyAlignment="1" applyProtection="1">
      <alignment horizontal="center" vertical="center"/>
      <protection hidden="1"/>
    </xf>
    <xf numFmtId="6" fontId="11" fillId="4" borderId="0" xfId="0" applyNumberFormat="1" applyFont="1" applyFill="1" applyBorder="1" applyAlignment="1" applyProtection="1">
      <alignment horizontal="center" vertical="center"/>
    </xf>
    <xf numFmtId="6" fontId="5" fillId="4" borderId="0" xfId="0" applyNumberFormat="1"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6" fontId="13" fillId="4" borderId="0" xfId="0" applyNumberFormat="1" applyFont="1" applyFill="1" applyBorder="1" applyAlignment="1" applyProtection="1">
      <alignment horizontal="center" vertical="center"/>
    </xf>
    <xf numFmtId="6" fontId="14" fillId="4" borderId="0" xfId="0" applyNumberFormat="1" applyFont="1" applyFill="1" applyBorder="1" applyAlignment="1" applyProtection="1">
      <alignment vertical="center"/>
    </xf>
    <xf numFmtId="0" fontId="13" fillId="4" borderId="0" xfId="0" applyFont="1" applyFill="1" applyBorder="1"/>
    <xf numFmtId="164" fontId="11" fillId="4" borderId="0" xfId="0" applyNumberFormat="1" applyFont="1" applyFill="1" applyBorder="1" applyAlignment="1" applyProtection="1">
      <alignment horizontal="center" vertical="center"/>
    </xf>
    <xf numFmtId="164" fontId="13" fillId="4" borderId="0" xfId="0" applyNumberFormat="1" applyFont="1" applyFill="1" applyBorder="1" applyAlignment="1">
      <alignment horizontal="center"/>
    </xf>
    <xf numFmtId="164" fontId="12" fillId="4" borderId="0" xfId="0" applyNumberFormat="1" applyFont="1" applyFill="1" applyBorder="1" applyAlignment="1" applyProtection="1">
      <alignment horizontal="center" vertical="center"/>
    </xf>
    <xf numFmtId="0" fontId="3" fillId="4" borderId="0" xfId="0" applyFont="1" applyFill="1" applyBorder="1" applyProtection="1"/>
    <xf numFmtId="0" fontId="9" fillId="4" borderId="0" xfId="0" applyFont="1" applyFill="1" applyBorder="1" applyAlignment="1" applyProtection="1">
      <alignment wrapText="1"/>
    </xf>
    <xf numFmtId="0" fontId="11" fillId="4" borderId="0" xfId="0" applyFont="1" applyFill="1" applyBorder="1" applyProtection="1"/>
    <xf numFmtId="0" fontId="13" fillId="4" borderId="0" xfId="0" applyFont="1" applyFill="1" applyBorder="1" applyProtection="1"/>
    <xf numFmtId="49" fontId="8" fillId="4" borderId="0" xfId="0" applyNumberFormat="1" applyFont="1" applyFill="1" applyBorder="1" applyAlignment="1" applyProtection="1">
      <alignment vertical="center"/>
    </xf>
    <xf numFmtId="0" fontId="13" fillId="4" borderId="0" xfId="0" applyFont="1" applyFill="1" applyBorder="1" applyAlignment="1" applyProtection="1">
      <alignment horizontal="center" wrapText="1"/>
    </xf>
    <xf numFmtId="165" fontId="11" fillId="4" borderId="0" xfId="0" applyNumberFormat="1" applyFont="1" applyFill="1" applyBorder="1" applyAlignment="1" applyProtection="1">
      <alignment horizontal="center" vertical="center"/>
    </xf>
    <xf numFmtId="0" fontId="3" fillId="4" borderId="0" xfId="0" applyFont="1" applyFill="1" applyBorder="1" applyAlignment="1" applyProtection="1">
      <alignment wrapText="1"/>
    </xf>
    <xf numFmtId="49" fontId="0" fillId="4" borderId="2" xfId="0" applyNumberFormat="1" applyFill="1" applyBorder="1" applyAlignment="1" applyProtection="1">
      <alignment horizontal="center" vertical="center" wrapText="1"/>
    </xf>
    <xf numFmtId="0" fontId="0" fillId="4" borderId="2" xfId="0" applyFill="1" applyBorder="1" applyAlignment="1" applyProtection="1">
      <alignment horizontal="center" vertical="center" wrapText="1"/>
    </xf>
    <xf numFmtId="165" fontId="0" fillId="4" borderId="2" xfId="0" applyNumberFormat="1" applyFill="1" applyBorder="1" applyAlignment="1" applyProtection="1">
      <alignment horizontal="center" vertical="center" wrapText="1"/>
    </xf>
    <xf numFmtId="0" fontId="0" fillId="4" borderId="0" xfId="0" applyFill="1" applyBorder="1" applyAlignment="1" applyProtection="1">
      <alignment vertical="center"/>
    </xf>
    <xf numFmtId="0" fontId="13" fillId="4" borderId="0" xfId="0" applyFont="1" applyFill="1" applyBorder="1" applyAlignment="1" applyProtection="1">
      <alignment vertical="center"/>
    </xf>
    <xf numFmtId="0" fontId="3" fillId="4" borderId="0" xfId="0" applyFont="1" applyFill="1" applyBorder="1" applyAlignment="1" applyProtection="1">
      <alignment horizontal="center"/>
    </xf>
    <xf numFmtId="0" fontId="8" fillId="4" borderId="0" xfId="0" applyFont="1" applyFill="1" applyProtection="1"/>
    <xf numFmtId="165" fontId="15" fillId="0" borderId="0" xfId="4" applyNumberFormat="1" applyFont="1" applyAlignment="1">
      <alignment horizontal="centerContinuous"/>
    </xf>
    <xf numFmtId="0" fontId="15" fillId="0" borderId="0" xfId="4" applyFont="1" applyAlignment="1"/>
    <xf numFmtId="0" fontId="2" fillId="0" borderId="0" xfId="4" applyFont="1" applyBorder="1" applyAlignment="1">
      <alignment horizontal="centerContinuous"/>
    </xf>
    <xf numFmtId="0" fontId="39" fillId="0" borderId="0" xfId="4" applyFont="1" applyBorder="1" applyAlignment="1">
      <alignment horizontal="centerContinuous"/>
    </xf>
    <xf numFmtId="0" fontId="40" fillId="0" borderId="0" xfId="4" applyFont="1"/>
    <xf numFmtId="167" fontId="40" fillId="0" borderId="0" xfId="4" applyNumberFormat="1" applyFont="1"/>
    <xf numFmtId="165" fontId="7" fillId="0" borderId="33" xfId="4" applyNumberFormat="1" applyFont="1" applyBorder="1"/>
    <xf numFmtId="0" fontId="15" fillId="0" borderId="0" xfId="4" applyFont="1" applyBorder="1" applyAlignment="1"/>
    <xf numFmtId="0" fontId="41" fillId="0" borderId="34" xfId="4" applyFont="1" applyBorder="1" applyAlignment="1">
      <alignment horizontal="center" vertical="center" wrapText="1"/>
    </xf>
    <xf numFmtId="0" fontId="29" fillId="0" borderId="1" xfId="4" applyFont="1" applyBorder="1" applyAlignment="1">
      <alignment horizontal="center" textRotation="90"/>
    </xf>
    <xf numFmtId="0" fontId="42" fillId="0" borderId="2" xfId="4" applyFont="1" applyBorder="1" applyAlignment="1" applyProtection="1">
      <alignment horizontal="center" vertical="center" textRotation="90" wrapText="1"/>
      <protection locked="0"/>
    </xf>
    <xf numFmtId="167" fontId="42" fillId="0" borderId="2" xfId="4" applyNumberFormat="1" applyFont="1" applyBorder="1" applyAlignment="1">
      <alignment horizontal="center" vertical="center" textRotation="90" wrapText="1"/>
    </xf>
    <xf numFmtId="0" fontId="42" fillId="0" borderId="2" xfId="4" applyFont="1" applyBorder="1" applyAlignment="1">
      <alignment horizontal="center" vertical="center" textRotation="90" wrapText="1"/>
    </xf>
    <xf numFmtId="0" fontId="42" fillId="0" borderId="0" xfId="4" applyFont="1" applyAlignment="1" applyProtection="1">
      <alignment horizontal="center" vertical="justify" wrapText="1"/>
      <protection locked="0"/>
    </xf>
    <xf numFmtId="0" fontId="42" fillId="0" borderId="0" xfId="4" applyFont="1" applyAlignment="1" applyProtection="1">
      <alignment horizontal="center" vertical="center" textRotation="90" wrapText="1"/>
      <protection locked="0"/>
    </xf>
    <xf numFmtId="0" fontId="7" fillId="0" borderId="33" xfId="4" applyFont="1" applyBorder="1" applyAlignment="1">
      <alignment horizontal="left"/>
    </xf>
    <xf numFmtId="0" fontId="29" fillId="0" borderId="35" xfId="4" applyFont="1" applyBorder="1" applyAlignment="1">
      <alignment horizontal="center" textRotation="90"/>
    </xf>
    <xf numFmtId="0" fontId="44" fillId="0" borderId="0" xfId="4" applyFont="1"/>
    <xf numFmtId="165" fontId="15" fillId="0" borderId="36" xfId="4" applyNumberFormat="1" applyFont="1" applyBorder="1" applyAlignment="1">
      <alignment vertical="center"/>
    </xf>
    <xf numFmtId="165" fontId="15" fillId="0" borderId="36" xfId="4" applyNumberFormat="1" applyFont="1" applyBorder="1" applyAlignment="1"/>
    <xf numFmtId="0" fontId="15" fillId="0" borderId="37" xfId="4" applyFont="1" applyBorder="1" applyAlignment="1">
      <alignment horizontal="left" wrapText="1"/>
    </xf>
    <xf numFmtId="0" fontId="39" fillId="0" borderId="38" xfId="4" applyFont="1" applyBorder="1" applyAlignment="1">
      <alignment horizontal="center" vertical="center"/>
    </xf>
    <xf numFmtId="167" fontId="39" fillId="0" borderId="38" xfId="4" applyNumberFormat="1" applyFont="1" applyBorder="1" applyAlignment="1">
      <alignment horizontal="center" vertical="center"/>
    </xf>
    <xf numFmtId="0" fontId="29" fillId="0" borderId="0" xfId="4" applyFont="1"/>
    <xf numFmtId="165" fontId="15" fillId="0" borderId="36" xfId="4" applyNumberFormat="1" applyFont="1" applyBorder="1"/>
    <xf numFmtId="0" fontId="15" fillId="0" borderId="37" xfId="4" applyFont="1" applyBorder="1" applyAlignment="1">
      <alignment horizontal="left"/>
    </xf>
    <xf numFmtId="0" fontId="39" fillId="0" borderId="0" xfId="4" applyFont="1"/>
    <xf numFmtId="165" fontId="7" fillId="0" borderId="0" xfId="4" applyNumberFormat="1" applyFont="1" applyBorder="1"/>
    <xf numFmtId="165" fontId="7" fillId="0" borderId="0" xfId="4" applyNumberFormat="1" applyFont="1" applyBorder="1" applyAlignment="1"/>
    <xf numFmtId="0" fontId="7" fillId="0" borderId="39" xfId="4" applyFont="1" applyBorder="1" applyAlignment="1">
      <alignment horizontal="left"/>
    </xf>
    <xf numFmtId="0" fontId="39" fillId="0" borderId="0" xfId="4" applyFont="1" applyBorder="1" applyAlignment="1">
      <alignment horizontal="center" vertical="center"/>
    </xf>
    <xf numFmtId="167" fontId="39" fillId="0" borderId="0" xfId="4" applyNumberFormat="1" applyFont="1" applyBorder="1" applyAlignment="1">
      <alignment horizontal="center" vertical="center"/>
    </xf>
    <xf numFmtId="165" fontId="7" fillId="0" borderId="0" xfId="4" applyNumberFormat="1" applyFont="1"/>
    <xf numFmtId="165" fontId="7" fillId="0" borderId="33" xfId="4" applyNumberFormat="1" applyFont="1" applyBorder="1" applyAlignment="1"/>
    <xf numFmtId="2" fontId="15" fillId="0" borderId="36" xfId="4" applyNumberFormat="1" applyFont="1" applyBorder="1" applyAlignment="1"/>
    <xf numFmtId="165" fontId="7" fillId="0" borderId="0" xfId="4" applyNumberFormat="1" applyFont="1" applyAlignment="1"/>
    <xf numFmtId="0" fontId="15" fillId="0" borderId="36" xfId="4" applyFont="1" applyBorder="1" applyAlignment="1">
      <alignment horizontal="left" wrapText="1"/>
    </xf>
    <xf numFmtId="0" fontId="15" fillId="0" borderId="36" xfId="4" applyFont="1" applyBorder="1" applyAlignment="1">
      <alignment horizontal="left"/>
    </xf>
    <xf numFmtId="165" fontId="15" fillId="0" borderId="36" xfId="4" applyNumberFormat="1" applyFont="1" applyBorder="1" applyAlignment="1">
      <alignment horizontal="right" vertical="center"/>
    </xf>
    <xf numFmtId="2" fontId="15" fillId="0" borderId="36" xfId="4" applyNumberFormat="1" applyFont="1" applyBorder="1"/>
    <xf numFmtId="0" fontId="7" fillId="0" borderId="39" xfId="4" applyFont="1" applyBorder="1"/>
    <xf numFmtId="165" fontId="15" fillId="0" borderId="39" xfId="4" applyNumberFormat="1" applyFont="1" applyBorder="1" applyAlignment="1"/>
    <xf numFmtId="0" fontId="15" fillId="0" borderId="39" xfId="4" applyFont="1" applyBorder="1" applyAlignment="1">
      <alignment horizontal="left"/>
    </xf>
    <xf numFmtId="0" fontId="39" fillId="0" borderId="39" xfId="4" applyFont="1" applyBorder="1" applyAlignment="1">
      <alignment horizontal="center" vertical="center"/>
    </xf>
    <xf numFmtId="167" fontId="39" fillId="0" borderId="39" xfId="4" applyNumberFormat="1" applyFont="1" applyBorder="1" applyAlignment="1">
      <alignment horizontal="center" vertical="center"/>
    </xf>
    <xf numFmtId="0" fontId="7" fillId="0" borderId="0" xfId="4" applyFont="1" applyBorder="1" applyAlignment="1">
      <alignment horizontal="left"/>
    </xf>
    <xf numFmtId="165" fontId="15" fillId="0" borderId="0" xfId="4" applyNumberFormat="1" applyFont="1" applyBorder="1"/>
    <xf numFmtId="165" fontId="15" fillId="0" borderId="0" xfId="4" applyNumberFormat="1" applyFont="1" applyBorder="1" applyAlignment="1"/>
    <xf numFmtId="0" fontId="15" fillId="0" borderId="0" xfId="4" applyFont="1" applyBorder="1" applyAlignment="1">
      <alignment horizontal="left"/>
    </xf>
    <xf numFmtId="0" fontId="7" fillId="0" borderId="0" xfId="4" applyFont="1" applyBorder="1" applyAlignment="1">
      <alignment horizontal="left" wrapText="1"/>
    </xf>
    <xf numFmtId="0" fontId="29" fillId="0" borderId="33" xfId="4" applyFont="1" applyBorder="1" applyAlignment="1">
      <alignment horizontal="center" textRotation="90"/>
    </xf>
    <xf numFmtId="167" fontId="29" fillId="0" borderId="33" xfId="4" applyNumberFormat="1" applyFont="1" applyBorder="1" applyAlignment="1">
      <alignment horizontal="center" textRotation="90"/>
    </xf>
    <xf numFmtId="165" fontId="15" fillId="0" borderId="0" xfId="4" applyNumberFormat="1" applyFont="1" applyBorder="1" applyAlignment="1">
      <alignment horizontal="right" vertical="center"/>
    </xf>
    <xf numFmtId="0" fontId="7" fillId="0" borderId="0" xfId="4" applyFont="1" applyBorder="1" applyAlignment="1"/>
    <xf numFmtId="0" fontId="15" fillId="0" borderId="39" xfId="4" applyFont="1" applyBorder="1" applyAlignment="1">
      <alignment wrapText="1"/>
    </xf>
    <xf numFmtId="165" fontId="7" fillId="0" borderId="0" xfId="4" applyNumberFormat="1" applyFont="1" applyBorder="1" applyAlignment="1">
      <alignment horizontal="right" vertical="center"/>
    </xf>
    <xf numFmtId="0" fontId="7" fillId="0" borderId="33" xfId="4" applyFont="1" applyBorder="1" applyAlignment="1">
      <alignment horizontal="left" wrapText="1"/>
    </xf>
    <xf numFmtId="0" fontId="29" fillId="0" borderId="33" xfId="4" applyFont="1" applyBorder="1" applyAlignment="1">
      <alignment horizontal="center" vertical="center"/>
    </xf>
    <xf numFmtId="167" fontId="29" fillId="0" borderId="33" xfId="4" applyNumberFormat="1" applyFont="1" applyBorder="1" applyAlignment="1">
      <alignment horizontal="center" vertical="center"/>
    </xf>
    <xf numFmtId="0" fontId="15" fillId="0" borderId="36" xfId="4" applyFont="1" applyBorder="1" applyAlignment="1"/>
    <xf numFmtId="0" fontId="29" fillId="0" borderId="38" xfId="4" applyFont="1" applyBorder="1" applyAlignment="1">
      <alignment horizontal="center" vertical="center"/>
    </xf>
    <xf numFmtId="167" fontId="29" fillId="0" borderId="38" xfId="4" applyNumberFormat="1" applyFont="1" applyBorder="1" applyAlignment="1">
      <alignment horizontal="center" vertical="center"/>
    </xf>
    <xf numFmtId="0" fontId="15" fillId="0" borderId="39" xfId="4" applyFont="1" applyBorder="1"/>
    <xf numFmtId="0" fontId="29" fillId="0" borderId="0" xfId="4" applyFont="1" applyAlignment="1">
      <alignment horizontal="center" vertical="center"/>
    </xf>
    <xf numFmtId="0" fontId="29" fillId="0" borderId="0" xfId="4" applyFont="1" applyBorder="1" applyAlignment="1">
      <alignment horizontal="center" vertical="center"/>
    </xf>
    <xf numFmtId="167" fontId="29" fillId="0" borderId="0" xfId="4" applyNumberFormat="1" applyFont="1" applyBorder="1" applyAlignment="1">
      <alignment horizontal="center" vertical="center"/>
    </xf>
    <xf numFmtId="165" fontId="15" fillId="0" borderId="36" xfId="4" applyNumberFormat="1" applyFont="1" applyBorder="1" applyAlignment="1">
      <alignment horizontal="right"/>
    </xf>
    <xf numFmtId="14" fontId="15" fillId="0" borderId="36" xfId="4" applyNumberFormat="1" applyFont="1" applyBorder="1" applyAlignment="1">
      <alignment horizontal="left"/>
    </xf>
    <xf numFmtId="0" fontId="29" fillId="0" borderId="0" xfId="4" applyFont="1" applyAlignment="1">
      <alignment horizontal="left"/>
    </xf>
    <xf numFmtId="0" fontId="15" fillId="0" borderId="36" xfId="4" applyFont="1" applyBorder="1" applyAlignment="1">
      <alignment vertical="center" wrapText="1"/>
    </xf>
    <xf numFmtId="165" fontId="7" fillId="0" borderId="0" xfId="4" applyNumberFormat="1" applyFont="1" applyBorder="1" applyAlignment="1">
      <alignment vertical="center"/>
    </xf>
    <xf numFmtId="167" fontId="29" fillId="0" borderId="0" xfId="4" applyNumberFormat="1" applyFont="1" applyAlignment="1">
      <alignment horizontal="center" vertical="center"/>
    </xf>
    <xf numFmtId="2" fontId="15" fillId="0" borderId="0" xfId="4" applyNumberFormat="1" applyFont="1" applyBorder="1"/>
    <xf numFmtId="165" fontId="7" fillId="0" borderId="0" xfId="4" applyNumberFormat="1" applyFont="1" applyBorder="1" applyAlignment="1">
      <alignment horizontal="right"/>
    </xf>
    <xf numFmtId="0" fontId="15" fillId="0" borderId="36" xfId="4" applyFont="1" applyBorder="1" applyAlignment="1">
      <alignment vertical="center"/>
    </xf>
    <xf numFmtId="0" fontId="15" fillId="0" borderId="36" xfId="4" applyFont="1" applyBorder="1" applyAlignment="1">
      <alignment horizontal="left" vertical="center"/>
    </xf>
    <xf numFmtId="165" fontId="7" fillId="0" borderId="33" xfId="4" applyNumberFormat="1" applyFont="1" applyBorder="1" applyAlignment="1">
      <alignment horizontal="right"/>
    </xf>
    <xf numFmtId="0" fontId="15" fillId="0" borderId="33" xfId="4" applyFont="1" applyBorder="1" applyAlignment="1"/>
    <xf numFmtId="0" fontId="29" fillId="0" borderId="40" xfId="4" applyFont="1" applyBorder="1" applyAlignment="1">
      <alignment horizontal="center" vertical="center"/>
    </xf>
    <xf numFmtId="167" fontId="29" fillId="0" borderId="40" xfId="4" applyNumberFormat="1" applyFont="1" applyBorder="1" applyAlignment="1">
      <alignment horizontal="center" vertical="center"/>
    </xf>
    <xf numFmtId="0" fontId="15" fillId="0" borderId="33" xfId="4" applyFont="1" applyBorder="1" applyAlignment="1">
      <alignment horizontal="left"/>
    </xf>
    <xf numFmtId="0" fontId="29" fillId="0" borderId="39" xfId="4" applyFont="1" applyBorder="1" applyAlignment="1">
      <alignment horizontal="center" vertical="center"/>
    </xf>
    <xf numFmtId="167" fontId="29" fillId="0" borderId="39" xfId="4" applyNumberFormat="1" applyFont="1" applyBorder="1" applyAlignment="1">
      <alignment horizontal="center" vertical="center"/>
    </xf>
    <xf numFmtId="165" fontId="15" fillId="0" borderId="33" xfId="4" applyNumberFormat="1" applyFont="1" applyBorder="1" applyAlignment="1">
      <alignment horizontal="right"/>
    </xf>
    <xf numFmtId="0" fontId="15" fillId="0" borderId="36" xfId="4" applyFont="1" applyBorder="1"/>
    <xf numFmtId="0" fontId="15" fillId="0" borderId="0" xfId="4" applyFont="1" applyBorder="1"/>
    <xf numFmtId="165" fontId="45" fillId="0" borderId="0" xfId="4" applyNumberFormat="1" applyFont="1" applyBorder="1" applyAlignment="1">
      <alignment horizontal="right" vertical="center"/>
    </xf>
    <xf numFmtId="14" fontId="15" fillId="0" borderId="0" xfId="4" applyNumberFormat="1" applyFont="1" applyBorder="1" applyAlignment="1">
      <alignment horizontal="left"/>
    </xf>
    <xf numFmtId="0" fontId="7" fillId="0" borderId="0" xfId="4" applyFont="1"/>
    <xf numFmtId="14" fontId="15" fillId="0" borderId="0" xfId="4" applyNumberFormat="1" applyFont="1" applyAlignment="1">
      <alignment horizontal="left"/>
    </xf>
    <xf numFmtId="0" fontId="15" fillId="0" borderId="37" xfId="4" applyFont="1" applyBorder="1"/>
    <xf numFmtId="0" fontId="15" fillId="0" borderId="33" xfId="4" applyFont="1" applyBorder="1" applyAlignment="1">
      <alignment horizontal="left" vertical="center" wrapText="1"/>
    </xf>
    <xf numFmtId="165" fontId="15" fillId="0" borderId="39" xfId="4" applyNumberFormat="1" applyFont="1" applyBorder="1" applyAlignment="1">
      <alignment horizontal="right"/>
    </xf>
    <xf numFmtId="0" fontId="15" fillId="0" borderId="39" xfId="4" applyFont="1" applyBorder="1" applyAlignment="1"/>
    <xf numFmtId="165" fontId="15" fillId="0" borderId="36" xfId="4" applyNumberFormat="1" applyFont="1" applyBorder="1" applyAlignment="1">
      <alignment vertical="center" wrapText="1"/>
    </xf>
    <xf numFmtId="0" fontId="15" fillId="0" borderId="36" xfId="4" applyFont="1" applyBorder="1" applyAlignment="1">
      <alignment horizontal="left" vertical="center" wrapText="1"/>
    </xf>
    <xf numFmtId="0" fontId="15" fillId="0" borderId="37" xfId="4" applyFont="1" applyBorder="1" applyAlignment="1">
      <alignment horizontal="left" vertical="center" wrapText="1"/>
    </xf>
    <xf numFmtId="0" fontId="15" fillId="0" borderId="0" xfId="4" applyFont="1" applyBorder="1" applyAlignment="1">
      <alignment horizontal="left" wrapText="1"/>
    </xf>
    <xf numFmtId="165" fontId="7" fillId="0" borderId="33" xfId="4" applyNumberFormat="1" applyFont="1" applyBorder="1" applyAlignment="1">
      <alignment horizontal="right" vertical="center"/>
    </xf>
    <xf numFmtId="165" fontId="15" fillId="0" borderId="36" xfId="4" applyNumberFormat="1" applyFont="1" applyBorder="1" applyAlignment="1">
      <alignment horizontal="right" vertical="center" wrapText="1"/>
    </xf>
    <xf numFmtId="0" fontId="29" fillId="0" borderId="38" xfId="4" applyFont="1" applyBorder="1" applyAlignment="1">
      <alignment horizontal="center" vertical="center" wrapText="1"/>
    </xf>
    <xf numFmtId="167" fontId="29" fillId="0" borderId="38" xfId="4" applyNumberFormat="1" applyFont="1" applyBorder="1" applyAlignment="1">
      <alignment horizontal="center" vertical="center" wrapText="1"/>
    </xf>
    <xf numFmtId="0" fontId="29" fillId="0" borderId="0" xfId="4" applyFont="1" applyAlignment="1">
      <alignment wrapText="1"/>
    </xf>
    <xf numFmtId="2" fontId="15" fillId="0" borderId="36" xfId="4" applyNumberFormat="1" applyFont="1" applyBorder="1" applyAlignment="1">
      <alignment horizontal="right"/>
    </xf>
    <xf numFmtId="0" fontId="15" fillId="0" borderId="39" xfId="4" applyFont="1" applyBorder="1" applyAlignment="1">
      <alignment horizontal="left" wrapText="1"/>
    </xf>
    <xf numFmtId="0" fontId="29" fillId="0" borderId="0" xfId="4" applyFont="1" applyBorder="1" applyAlignment="1">
      <alignment horizontal="center" vertical="center" wrapText="1"/>
    </xf>
    <xf numFmtId="167" fontId="29" fillId="0" borderId="0" xfId="4" applyNumberFormat="1" applyFont="1" applyBorder="1" applyAlignment="1">
      <alignment horizontal="center" vertical="center" wrapText="1"/>
    </xf>
    <xf numFmtId="165" fontId="15" fillId="0" borderId="33" xfId="4" applyNumberFormat="1" applyFont="1" applyBorder="1" applyAlignment="1">
      <alignment horizontal="right" vertical="center"/>
    </xf>
    <xf numFmtId="165" fontId="15" fillId="0" borderId="33" xfId="4" applyNumberFormat="1" applyFont="1" applyBorder="1" applyAlignment="1">
      <alignment horizontal="right" vertical="center" wrapText="1"/>
    </xf>
    <xf numFmtId="0" fontId="29" fillId="0" borderId="0" xfId="4" applyFont="1" applyAlignment="1">
      <alignment horizontal="left" vertical="center" wrapText="1"/>
    </xf>
    <xf numFmtId="2" fontId="15" fillId="0" borderId="33" xfId="4" applyNumberFormat="1" applyFont="1" applyBorder="1" applyAlignment="1">
      <alignment horizontal="right" vertical="center"/>
    </xf>
    <xf numFmtId="2" fontId="15" fillId="0" borderId="0" xfId="4" applyNumberFormat="1" applyFont="1" applyBorder="1" applyAlignment="1">
      <alignment horizontal="right" vertical="center"/>
    </xf>
    <xf numFmtId="0" fontId="15" fillId="0" borderId="0" xfId="4" applyFont="1" applyBorder="1" applyAlignment="1">
      <alignment vertical="center"/>
    </xf>
    <xf numFmtId="0" fontId="15" fillId="0" borderId="33" xfId="4" applyFont="1" applyBorder="1" applyAlignment="1">
      <alignment horizontal="left" wrapText="1"/>
    </xf>
    <xf numFmtId="0" fontId="15" fillId="0" borderId="0" xfId="4" applyFont="1" applyBorder="1" applyAlignment="1">
      <alignment horizontal="left" vertical="center" wrapText="1"/>
    </xf>
    <xf numFmtId="165" fontId="7" fillId="0" borderId="33" xfId="4" applyNumberFormat="1" applyFont="1" applyBorder="1" applyAlignment="1">
      <alignment horizontal="left"/>
    </xf>
    <xf numFmtId="0" fontId="7" fillId="0" borderId="33" xfId="4" applyFont="1" applyBorder="1" applyAlignment="1">
      <alignment horizontal="left" vertical="center" wrapText="1"/>
    </xf>
    <xf numFmtId="0" fontId="7" fillId="0" borderId="36" xfId="4" applyFont="1" applyBorder="1" applyAlignment="1">
      <alignment horizontal="left" wrapText="1"/>
    </xf>
    <xf numFmtId="165" fontId="15" fillId="0" borderId="39" xfId="4" applyNumberFormat="1" applyFont="1" applyBorder="1"/>
    <xf numFmtId="0" fontId="40" fillId="0" borderId="39" xfId="4" applyFont="1" applyBorder="1" applyAlignment="1">
      <alignment horizontal="center" vertical="center"/>
    </xf>
    <xf numFmtId="167" fontId="40" fillId="0" borderId="39" xfId="4" applyNumberFormat="1" applyFont="1" applyBorder="1" applyAlignment="1">
      <alignment horizontal="center" vertical="center"/>
    </xf>
    <xf numFmtId="0" fontId="29" fillId="0" borderId="40" xfId="4" applyFont="1" applyBorder="1" applyAlignment="1">
      <alignment horizontal="center" vertical="center" wrapText="1"/>
    </xf>
    <xf numFmtId="167" fontId="29" fillId="0" borderId="40" xfId="4" applyNumberFormat="1" applyFont="1" applyBorder="1" applyAlignment="1">
      <alignment horizontal="center" vertical="center" wrapText="1"/>
    </xf>
    <xf numFmtId="165" fontId="15" fillId="0" borderId="0" xfId="4" applyNumberFormat="1" applyFont="1" applyBorder="1" applyAlignment="1">
      <alignment horizontal="right" vertical="center" wrapText="1"/>
    </xf>
    <xf numFmtId="165" fontId="7" fillId="0" borderId="33" xfId="4" applyNumberFormat="1" applyFont="1" applyBorder="1" applyAlignment="1">
      <alignment horizontal="left" vertical="center"/>
    </xf>
    <xf numFmtId="0" fontId="7" fillId="0" borderId="0" xfId="4" applyFont="1" applyAlignment="1">
      <alignment horizontal="left"/>
    </xf>
    <xf numFmtId="0" fontId="29" fillId="0" borderId="33" xfId="4" applyFont="1" applyBorder="1" applyAlignment="1">
      <alignment horizontal="center" vertical="center" wrapText="1"/>
    </xf>
    <xf numFmtId="167" fontId="29" fillId="0" borderId="33" xfId="4" applyNumberFormat="1" applyFont="1" applyBorder="1" applyAlignment="1">
      <alignment horizontal="center" vertical="center" wrapText="1"/>
    </xf>
    <xf numFmtId="165" fontId="15" fillId="0" borderId="36" xfId="4" applyNumberFormat="1" applyFont="1" applyBorder="1" applyAlignment="1">
      <alignment wrapText="1"/>
    </xf>
    <xf numFmtId="0" fontId="15" fillId="0" borderId="36" xfId="4" applyFont="1" applyBorder="1" applyAlignment="1">
      <alignment wrapText="1"/>
    </xf>
    <xf numFmtId="0" fontId="40" fillId="0" borderId="0" xfId="4" applyFont="1" applyAlignment="1">
      <alignment wrapText="1"/>
    </xf>
    <xf numFmtId="0" fontId="15" fillId="0" borderId="0" xfId="4" applyFont="1" applyAlignment="1">
      <alignment horizontal="left"/>
    </xf>
    <xf numFmtId="0" fontId="40" fillId="0" borderId="0" xfId="4" applyFont="1" applyAlignment="1">
      <alignment horizontal="center" vertical="center"/>
    </xf>
    <xf numFmtId="167" fontId="40" fillId="0" borderId="0" xfId="4" applyNumberFormat="1" applyFont="1" applyAlignment="1">
      <alignment horizontal="center" vertical="center"/>
    </xf>
    <xf numFmtId="0" fontId="29" fillId="0" borderId="39" xfId="4" applyFont="1" applyBorder="1" applyAlignment="1">
      <alignment horizontal="center" vertical="center" wrapText="1"/>
    </xf>
    <xf numFmtId="167" fontId="29" fillId="0" borderId="39" xfId="4" applyNumberFormat="1" applyFont="1" applyBorder="1" applyAlignment="1">
      <alignment horizontal="center" vertical="center" wrapText="1"/>
    </xf>
    <xf numFmtId="0" fontId="15" fillId="0" borderId="0" xfId="4" applyFont="1" applyBorder="1" applyAlignment="1">
      <alignment horizontal="left" vertical="center"/>
    </xf>
    <xf numFmtId="0" fontId="14" fillId="0" borderId="0" xfId="4" applyFont="1" applyAlignment="1">
      <alignment horizontal="center"/>
    </xf>
    <xf numFmtId="165" fontId="15" fillId="0" borderId="0" xfId="5" applyNumberFormat="1" applyFont="1" applyAlignment="1">
      <alignment horizontal="centerContinuous"/>
    </xf>
    <xf numFmtId="0" fontId="15" fillId="0" borderId="0" xfId="5" applyFont="1" applyAlignment="1"/>
    <xf numFmtId="0" fontId="2" fillId="0" borderId="0" xfId="5" applyFont="1" applyBorder="1" applyAlignment="1">
      <alignment horizontal="centerContinuous"/>
    </xf>
    <xf numFmtId="0" fontId="39" fillId="0" borderId="0" xfId="5" applyFont="1" applyBorder="1" applyAlignment="1">
      <alignment horizontal="centerContinuous"/>
    </xf>
    <xf numFmtId="0" fontId="40" fillId="0" borderId="0" xfId="5" applyFont="1"/>
    <xf numFmtId="167" fontId="40" fillId="0" borderId="0" xfId="5" applyNumberFormat="1" applyFont="1"/>
    <xf numFmtId="165" fontId="7" fillId="0" borderId="33" xfId="5" applyNumberFormat="1" applyFont="1" applyBorder="1"/>
    <xf numFmtId="0" fontId="15" fillId="0" borderId="0" xfId="5" applyFont="1" applyBorder="1" applyAlignment="1"/>
    <xf numFmtId="0" fontId="41" fillId="0" borderId="34" xfId="5" applyFont="1" applyBorder="1" applyAlignment="1">
      <alignment horizontal="center" vertical="center" wrapText="1"/>
    </xf>
    <xf numFmtId="0" fontId="29" fillId="0" borderId="1" xfId="5" applyFont="1" applyBorder="1" applyAlignment="1">
      <alignment horizontal="center" textRotation="90"/>
    </xf>
    <xf numFmtId="0" fontId="42" fillId="0" borderId="2" xfId="5" applyFont="1" applyBorder="1" applyAlignment="1" applyProtection="1">
      <alignment horizontal="center" vertical="center" textRotation="90" wrapText="1"/>
      <protection locked="0"/>
    </xf>
    <xf numFmtId="167" fontId="42" fillId="0" borderId="2" xfId="5" applyNumberFormat="1" applyFont="1" applyBorder="1" applyAlignment="1">
      <alignment horizontal="center" vertical="center" textRotation="90" wrapText="1"/>
    </xf>
    <xf numFmtId="0" fontId="42" fillId="0" borderId="2" xfId="5" applyFont="1" applyBorder="1" applyAlignment="1">
      <alignment horizontal="center" vertical="center" textRotation="90" wrapText="1"/>
    </xf>
    <xf numFmtId="0" fontId="42" fillId="0" borderId="0" xfId="5" applyFont="1" applyAlignment="1" applyProtection="1">
      <alignment horizontal="center" vertical="justify" wrapText="1"/>
      <protection locked="0"/>
    </xf>
    <xf numFmtId="0" fontId="42" fillId="0" borderId="0" xfId="5" applyFont="1" applyAlignment="1" applyProtection="1">
      <alignment horizontal="center" vertical="center" textRotation="90" wrapText="1"/>
      <protection locked="0"/>
    </xf>
    <xf numFmtId="0" fontId="7" fillId="0" borderId="33" xfId="5" applyFont="1" applyBorder="1" applyAlignment="1">
      <alignment horizontal="left"/>
    </xf>
    <xf numFmtId="0" fontId="29" fillId="0" borderId="35" xfId="5" applyFont="1" applyBorder="1" applyAlignment="1">
      <alignment horizontal="center" textRotation="90"/>
    </xf>
    <xf numFmtId="167" fontId="42" fillId="0" borderId="41" xfId="5" applyNumberFormat="1" applyFont="1" applyBorder="1" applyAlignment="1">
      <alignment horizontal="center" vertical="center" textRotation="90" wrapText="1"/>
    </xf>
    <xf numFmtId="0" fontId="42" fillId="0" borderId="41" xfId="5" applyFont="1" applyBorder="1" applyAlignment="1">
      <alignment horizontal="center" vertical="center" textRotation="90" wrapText="1"/>
    </xf>
    <xf numFmtId="165" fontId="15" fillId="0" borderId="36" xfId="5" applyNumberFormat="1" applyFont="1" applyBorder="1" applyAlignment="1">
      <alignment vertical="center"/>
    </xf>
    <xf numFmtId="165" fontId="15" fillId="0" borderId="36" xfId="5" applyNumberFormat="1" applyFont="1" applyBorder="1" applyAlignment="1"/>
    <xf numFmtId="0" fontId="15" fillId="0" borderId="37" xfId="5" applyFont="1" applyBorder="1" applyAlignment="1">
      <alignment horizontal="left" wrapText="1"/>
    </xf>
    <xf numFmtId="0" fontId="39" fillId="0" borderId="38" xfId="5" applyFont="1" applyBorder="1" applyAlignment="1">
      <alignment horizontal="center" vertical="center"/>
    </xf>
    <xf numFmtId="167" fontId="39" fillId="0" borderId="38" xfId="5" applyNumberFormat="1" applyFont="1" applyBorder="1" applyAlignment="1">
      <alignment horizontal="center" vertical="center"/>
    </xf>
    <xf numFmtId="0" fontId="29" fillId="0" borderId="0" xfId="5" applyFont="1"/>
    <xf numFmtId="165" fontId="15" fillId="0" borderId="36" xfId="5" applyNumberFormat="1" applyFont="1" applyBorder="1"/>
    <xf numFmtId="0" fontId="15" fillId="0" borderId="37" xfId="5" applyFont="1" applyBorder="1" applyAlignment="1">
      <alignment horizontal="left"/>
    </xf>
    <xf numFmtId="0" fontId="39" fillId="0" borderId="0" xfId="5" applyFont="1"/>
    <xf numFmtId="165" fontId="7" fillId="0" borderId="0" xfId="5" applyNumberFormat="1" applyFont="1" applyBorder="1"/>
    <xf numFmtId="165" fontId="7" fillId="0" borderId="0" xfId="5" applyNumberFormat="1" applyFont="1" applyBorder="1" applyAlignment="1"/>
    <xf numFmtId="0" fontId="7" fillId="0" borderId="39" xfId="5" applyFont="1" applyBorder="1" applyAlignment="1">
      <alignment horizontal="left"/>
    </xf>
    <xf numFmtId="0" fontId="39" fillId="0" borderId="0" xfId="5" applyFont="1" applyBorder="1" applyAlignment="1">
      <alignment horizontal="center" vertical="center"/>
    </xf>
    <xf numFmtId="167" fontId="29" fillId="0" borderId="0" xfId="5" applyNumberFormat="1" applyFont="1"/>
    <xf numFmtId="165" fontId="7" fillId="0" borderId="0" xfId="5" applyNumberFormat="1" applyFont="1"/>
    <xf numFmtId="165" fontId="7" fillId="0" borderId="33" xfId="5" applyNumberFormat="1" applyFont="1" applyBorder="1" applyAlignment="1"/>
    <xf numFmtId="0" fontId="39" fillId="0" borderId="0" xfId="5" applyFont="1" applyBorder="1"/>
    <xf numFmtId="167" fontId="39" fillId="0" borderId="0" xfId="5" applyNumberFormat="1" applyFont="1" applyBorder="1"/>
    <xf numFmtId="2" fontId="15" fillId="0" borderId="36" xfId="5" applyNumberFormat="1" applyFont="1" applyBorder="1" applyAlignment="1"/>
    <xf numFmtId="167" fontId="39" fillId="0" borderId="0" xfId="5" applyNumberFormat="1" applyFont="1"/>
    <xf numFmtId="165" fontId="7" fillId="0" borderId="0" xfId="5" applyNumberFormat="1" applyFont="1" applyAlignment="1"/>
    <xf numFmtId="0" fontId="15" fillId="0" borderId="36" xfId="5" applyFont="1" applyBorder="1" applyAlignment="1">
      <alignment horizontal="left" wrapText="1"/>
    </xf>
    <xf numFmtId="0" fontId="15" fillId="0" borderId="36" xfId="5" applyFont="1" applyBorder="1" applyAlignment="1">
      <alignment horizontal="left"/>
    </xf>
    <xf numFmtId="165" fontId="15" fillId="0" borderId="36" xfId="5" applyNumberFormat="1" applyFont="1" applyBorder="1" applyAlignment="1">
      <alignment horizontal="right" vertical="center"/>
    </xf>
    <xf numFmtId="2" fontId="15" fillId="0" borderId="36" xfId="5" applyNumberFormat="1" applyFont="1" applyBorder="1"/>
    <xf numFmtId="0" fontId="7" fillId="0" borderId="39" xfId="5" applyFont="1" applyBorder="1"/>
    <xf numFmtId="165" fontId="15" fillId="0" borderId="39" xfId="5" applyNumberFormat="1" applyFont="1" applyBorder="1" applyAlignment="1"/>
    <xf numFmtId="0" fontId="15" fillId="0" borderId="39" xfId="5" applyFont="1" applyBorder="1" applyAlignment="1">
      <alignment horizontal="left"/>
    </xf>
    <xf numFmtId="0" fontId="39" fillId="0" borderId="39" xfId="5" applyFont="1" applyBorder="1" applyAlignment="1">
      <alignment horizontal="center" vertical="center"/>
    </xf>
    <xf numFmtId="0" fontId="7" fillId="0" borderId="0" xfId="5" applyFont="1" applyBorder="1" applyAlignment="1">
      <alignment horizontal="left"/>
    </xf>
    <xf numFmtId="0" fontId="7" fillId="0" borderId="0" xfId="5" applyFont="1" applyBorder="1" applyAlignment="1">
      <alignment horizontal="left" wrapText="1"/>
    </xf>
    <xf numFmtId="0" fontId="29" fillId="0" borderId="33" xfId="5" applyFont="1" applyBorder="1" applyAlignment="1">
      <alignment horizontal="center" textRotation="90"/>
    </xf>
    <xf numFmtId="165" fontId="15" fillId="0" borderId="0" xfId="5" applyNumberFormat="1" applyFont="1" applyBorder="1" applyAlignment="1">
      <alignment horizontal="right" vertical="center"/>
    </xf>
    <xf numFmtId="0" fontId="7" fillId="0" borderId="0" xfId="5" applyFont="1" applyBorder="1" applyAlignment="1"/>
    <xf numFmtId="0" fontId="15" fillId="0" borderId="39" xfId="5" applyFont="1" applyBorder="1" applyAlignment="1">
      <alignment wrapText="1"/>
    </xf>
    <xf numFmtId="165" fontId="7" fillId="0" borderId="0" xfId="5" applyNumberFormat="1" applyFont="1" applyBorder="1" applyAlignment="1">
      <alignment horizontal="right" vertical="center"/>
    </xf>
    <xf numFmtId="0" fontId="7" fillId="0" borderId="33" xfId="5" applyFont="1" applyBorder="1" applyAlignment="1">
      <alignment horizontal="left" wrapText="1"/>
    </xf>
    <xf numFmtId="0" fontId="29" fillId="0" borderId="33" xfId="5" applyFont="1" applyBorder="1" applyAlignment="1">
      <alignment horizontal="left"/>
    </xf>
    <xf numFmtId="0" fontId="29" fillId="0" borderId="33" xfId="5" applyFont="1" applyBorder="1" applyAlignment="1">
      <alignment horizontal="right"/>
    </xf>
    <xf numFmtId="0" fontId="29" fillId="0" borderId="0" xfId="5" applyFont="1" applyBorder="1"/>
    <xf numFmtId="0" fontId="15" fillId="0" borderId="36" xfId="5" applyFont="1" applyBorder="1" applyAlignment="1"/>
    <xf numFmtId="0" fontId="29" fillId="0" borderId="38" xfId="5" applyFont="1" applyBorder="1"/>
    <xf numFmtId="167" fontId="29" fillId="0" borderId="38" xfId="5" applyNumberFormat="1" applyFont="1" applyBorder="1"/>
    <xf numFmtId="0" fontId="29" fillId="0" borderId="38" xfId="5" applyFont="1" applyBorder="1" applyAlignment="1">
      <alignment horizontal="left"/>
    </xf>
    <xf numFmtId="0" fontId="29" fillId="0" borderId="38" xfId="5" applyFont="1" applyBorder="1" applyAlignment="1">
      <alignment horizontal="right"/>
    </xf>
    <xf numFmtId="167" fontId="29" fillId="0" borderId="38" xfId="5" applyNumberFormat="1" applyFont="1" applyBorder="1" applyAlignment="1">
      <alignment horizontal="left"/>
    </xf>
    <xf numFmtId="0" fontId="15" fillId="0" borderId="39" xfId="5" applyFont="1" applyBorder="1"/>
    <xf numFmtId="165" fontId="15" fillId="0" borderId="36" xfId="5" applyNumberFormat="1" applyFont="1" applyBorder="1" applyAlignment="1">
      <alignment horizontal="right"/>
    </xf>
    <xf numFmtId="14" fontId="15" fillId="0" borderId="36" xfId="5" applyNumberFormat="1" applyFont="1" applyBorder="1" applyAlignment="1">
      <alignment horizontal="left"/>
    </xf>
    <xf numFmtId="0" fontId="29" fillId="0" borderId="0" xfId="5" applyFont="1" applyAlignment="1">
      <alignment horizontal="left"/>
    </xf>
    <xf numFmtId="0" fontId="39" fillId="0" borderId="38" xfId="5" applyFont="1" applyBorder="1"/>
    <xf numFmtId="0" fontId="15" fillId="0" borderId="36" xfId="5" applyFont="1" applyBorder="1" applyAlignment="1">
      <alignment vertical="center" wrapText="1"/>
    </xf>
    <xf numFmtId="165" fontId="7" fillId="0" borderId="0" xfId="5" applyNumberFormat="1" applyFont="1" applyBorder="1" applyAlignment="1">
      <alignment vertical="center"/>
    </xf>
    <xf numFmtId="2" fontId="15" fillId="0" borderId="0" xfId="5" applyNumberFormat="1" applyFont="1" applyBorder="1"/>
    <xf numFmtId="165" fontId="7" fillId="0" borderId="0" xfId="5" applyNumberFormat="1" applyFont="1" applyBorder="1" applyAlignment="1">
      <alignment horizontal="right"/>
    </xf>
    <xf numFmtId="0" fontId="29" fillId="0" borderId="0" xfId="5" applyFont="1" applyAlignment="1">
      <alignment horizontal="center" vertical="center"/>
    </xf>
    <xf numFmtId="0" fontId="29" fillId="0" borderId="38" xfId="5" applyFont="1" applyBorder="1" applyAlignment="1">
      <alignment horizontal="center" vertical="center"/>
    </xf>
    <xf numFmtId="167" fontId="29" fillId="0" borderId="38" xfId="5" applyNumberFormat="1" applyFont="1" applyBorder="1" applyAlignment="1">
      <alignment horizontal="center" vertical="center"/>
    </xf>
    <xf numFmtId="0" fontId="15" fillId="0" borderId="36" xfId="5" applyFont="1" applyBorder="1" applyAlignment="1">
      <alignment vertical="center"/>
    </xf>
    <xf numFmtId="0" fontId="15" fillId="0" borderId="36" xfId="5" applyFont="1" applyBorder="1" applyAlignment="1">
      <alignment horizontal="left" vertical="center"/>
    </xf>
    <xf numFmtId="165" fontId="15" fillId="0" borderId="0" xfId="5" applyNumberFormat="1" applyFont="1" applyBorder="1"/>
    <xf numFmtId="0" fontId="15" fillId="0" borderId="0" xfId="5" applyFont="1" applyBorder="1" applyAlignment="1">
      <alignment horizontal="left"/>
    </xf>
    <xf numFmtId="165" fontId="7" fillId="0" borderId="33" xfId="5" applyNumberFormat="1" applyFont="1" applyBorder="1" applyAlignment="1">
      <alignment horizontal="right"/>
    </xf>
    <xf numFmtId="0" fontId="15" fillId="0" borderId="33" xfId="5" applyFont="1" applyBorder="1" applyAlignment="1"/>
    <xf numFmtId="0" fontId="29" fillId="0" borderId="40" xfId="5" applyFont="1" applyBorder="1" applyAlignment="1">
      <alignment horizontal="center" vertical="center"/>
    </xf>
    <xf numFmtId="167" fontId="29" fillId="0" borderId="40" xfId="5" applyNumberFormat="1" applyFont="1" applyBorder="1" applyAlignment="1">
      <alignment horizontal="center" vertical="center"/>
    </xf>
    <xf numFmtId="0" fontId="15" fillId="0" borderId="33" xfId="5" applyFont="1" applyBorder="1" applyAlignment="1">
      <alignment horizontal="left"/>
    </xf>
    <xf numFmtId="0" fontId="29" fillId="0" borderId="39" xfId="5" applyFont="1" applyBorder="1" applyAlignment="1">
      <alignment horizontal="center" vertical="center"/>
    </xf>
    <xf numFmtId="0" fontId="29" fillId="0" borderId="33" xfId="5" applyFont="1" applyBorder="1" applyAlignment="1">
      <alignment horizontal="center" vertical="center"/>
    </xf>
    <xf numFmtId="165" fontId="15" fillId="0" borderId="33" xfId="5" applyNumberFormat="1" applyFont="1" applyBorder="1" applyAlignment="1">
      <alignment horizontal="right"/>
    </xf>
    <xf numFmtId="0" fontId="15" fillId="0" borderId="36" xfId="5" applyFont="1" applyBorder="1"/>
    <xf numFmtId="0" fontId="15" fillId="0" borderId="0" xfId="5" applyFont="1" applyBorder="1"/>
    <xf numFmtId="0" fontId="29" fillId="0" borderId="0" xfId="5" applyFont="1" applyBorder="1" applyAlignment="1">
      <alignment horizontal="center" vertical="center"/>
    </xf>
    <xf numFmtId="165" fontId="45" fillId="0" borderId="0" xfId="5" applyNumberFormat="1" applyFont="1" applyBorder="1" applyAlignment="1">
      <alignment horizontal="right" vertical="center"/>
    </xf>
    <xf numFmtId="14" fontId="15" fillId="0" borderId="0" xfId="5" applyNumberFormat="1" applyFont="1" applyBorder="1" applyAlignment="1">
      <alignment horizontal="left"/>
    </xf>
    <xf numFmtId="0" fontId="7" fillId="0" borderId="0" xfId="5" applyFont="1"/>
    <xf numFmtId="14" fontId="15" fillId="0" borderId="0" xfId="5" applyNumberFormat="1" applyFont="1" applyAlignment="1">
      <alignment horizontal="left"/>
    </xf>
    <xf numFmtId="0" fontId="15" fillId="0" borderId="37" xfId="5" applyFont="1" applyBorder="1"/>
    <xf numFmtId="0" fontId="15" fillId="0" borderId="33" xfId="5" applyFont="1" applyBorder="1" applyAlignment="1">
      <alignment horizontal="left" vertical="center" wrapText="1"/>
    </xf>
    <xf numFmtId="165" fontId="15" fillId="0" borderId="39" xfId="5" applyNumberFormat="1" applyFont="1" applyBorder="1" applyAlignment="1">
      <alignment horizontal="right"/>
    </xf>
    <xf numFmtId="0" fontId="15" fillId="0" borderId="39" xfId="5" applyFont="1" applyBorder="1" applyAlignment="1"/>
    <xf numFmtId="165" fontId="15" fillId="0" borderId="36" xfId="5" applyNumberFormat="1" applyFont="1" applyBorder="1" applyAlignment="1">
      <alignment vertical="center" wrapText="1"/>
    </xf>
    <xf numFmtId="0" fontId="15" fillId="0" borderId="36" xfId="5" applyFont="1" applyBorder="1" applyAlignment="1">
      <alignment horizontal="left" vertical="center" wrapText="1"/>
    </xf>
    <xf numFmtId="0" fontId="15" fillId="0" borderId="37" xfId="5" applyFont="1" applyBorder="1" applyAlignment="1">
      <alignment horizontal="left" vertical="center" wrapText="1"/>
    </xf>
    <xf numFmtId="0" fontId="15" fillId="0" borderId="0" xfId="5" applyFont="1" applyBorder="1" applyAlignment="1">
      <alignment horizontal="left" wrapText="1"/>
    </xf>
    <xf numFmtId="165" fontId="7" fillId="0" borderId="33" xfId="5" applyNumberFormat="1" applyFont="1" applyBorder="1" applyAlignment="1">
      <alignment horizontal="right" vertical="center"/>
    </xf>
    <xf numFmtId="165" fontId="15" fillId="0" borderId="36" xfId="5" applyNumberFormat="1" applyFont="1" applyBorder="1" applyAlignment="1">
      <alignment horizontal="right" vertical="center" wrapText="1"/>
    </xf>
    <xf numFmtId="0" fontId="29" fillId="0" borderId="38" xfId="5" applyFont="1" applyBorder="1" applyAlignment="1">
      <alignment horizontal="center" vertical="center" wrapText="1"/>
    </xf>
    <xf numFmtId="167" fontId="29" fillId="0" borderId="38" xfId="5" applyNumberFormat="1" applyFont="1" applyBorder="1" applyAlignment="1">
      <alignment horizontal="center" vertical="center" wrapText="1"/>
    </xf>
    <xf numFmtId="0" fontId="29" fillId="0" borderId="0" xfId="5" applyFont="1" applyAlignment="1">
      <alignment wrapText="1"/>
    </xf>
    <xf numFmtId="2" fontId="15" fillId="0" borderId="36" xfId="5" applyNumberFormat="1" applyFont="1" applyBorder="1" applyAlignment="1">
      <alignment horizontal="right"/>
    </xf>
    <xf numFmtId="0" fontId="15" fillId="0" borderId="39" xfId="5" applyFont="1" applyBorder="1" applyAlignment="1">
      <alignment horizontal="left" wrapText="1"/>
    </xf>
    <xf numFmtId="0" fontId="29" fillId="0" borderId="0" xfId="5" applyFont="1" applyBorder="1" applyAlignment="1">
      <alignment horizontal="center" vertical="center" wrapText="1"/>
    </xf>
    <xf numFmtId="165" fontId="15" fillId="0" borderId="33" xfId="5" applyNumberFormat="1" applyFont="1" applyBorder="1" applyAlignment="1">
      <alignment horizontal="right" vertical="center"/>
    </xf>
    <xf numFmtId="165" fontId="15" fillId="0" borderId="33" xfId="5" applyNumberFormat="1" applyFont="1" applyBorder="1" applyAlignment="1">
      <alignment horizontal="right" vertical="center" wrapText="1"/>
    </xf>
    <xf numFmtId="0" fontId="29" fillId="0" borderId="0" xfId="5" applyFont="1" applyAlignment="1">
      <alignment horizontal="left" vertical="center" wrapText="1"/>
    </xf>
    <xf numFmtId="2" fontId="15" fillId="0" borderId="33" xfId="5" applyNumberFormat="1" applyFont="1" applyBorder="1" applyAlignment="1">
      <alignment horizontal="right" vertical="center"/>
    </xf>
    <xf numFmtId="2" fontId="15" fillId="0" borderId="0" xfId="5" applyNumberFormat="1" applyFont="1" applyBorder="1" applyAlignment="1">
      <alignment horizontal="right" vertical="center"/>
    </xf>
    <xf numFmtId="0" fontId="15" fillId="0" borderId="0" xfId="5" applyFont="1" applyBorder="1" applyAlignment="1">
      <alignment vertical="center"/>
    </xf>
    <xf numFmtId="0" fontId="15" fillId="0" borderId="33" xfId="5" applyFont="1" applyBorder="1" applyAlignment="1">
      <alignment horizontal="left" wrapText="1"/>
    </xf>
    <xf numFmtId="0" fontId="15" fillId="0" borderId="0" xfId="5" applyFont="1" applyBorder="1" applyAlignment="1">
      <alignment horizontal="left" vertical="center" wrapText="1"/>
    </xf>
    <xf numFmtId="0" fontId="29" fillId="0" borderId="0" xfId="5" applyFont="1" applyBorder="1" applyAlignment="1">
      <alignment horizontal="center" vertical="center" textRotation="90" wrapText="1"/>
    </xf>
    <xf numFmtId="165" fontId="7" fillId="0" borderId="33" xfId="5" applyNumberFormat="1" applyFont="1" applyBorder="1" applyAlignment="1">
      <alignment horizontal="left"/>
    </xf>
    <xf numFmtId="0" fontId="29" fillId="0" borderId="0" xfId="5" applyFont="1" applyBorder="1" applyAlignment="1">
      <alignment horizontal="center" textRotation="90"/>
    </xf>
    <xf numFmtId="0" fontId="7" fillId="0" borderId="33" xfId="5" applyFont="1" applyBorder="1" applyAlignment="1">
      <alignment horizontal="left" vertical="center" wrapText="1"/>
    </xf>
    <xf numFmtId="0" fontId="7" fillId="0" borderId="36" xfId="5" applyFont="1" applyBorder="1" applyAlignment="1">
      <alignment horizontal="left" wrapText="1"/>
    </xf>
    <xf numFmtId="0" fontId="29" fillId="0" borderId="40" xfId="5" applyFont="1" applyBorder="1" applyAlignment="1">
      <alignment horizontal="center" vertical="center" textRotation="90" wrapText="1"/>
    </xf>
    <xf numFmtId="167" fontId="29" fillId="0" borderId="40" xfId="5" applyNumberFormat="1" applyFont="1" applyBorder="1" applyAlignment="1">
      <alignment horizontal="center" vertical="center" textRotation="90" wrapText="1"/>
    </xf>
    <xf numFmtId="0" fontId="29" fillId="0" borderId="38" xfId="5" applyFont="1" applyBorder="1" applyAlignment="1">
      <alignment horizontal="center" vertical="center" textRotation="90" wrapText="1"/>
    </xf>
    <xf numFmtId="167" fontId="29" fillId="0" borderId="38" xfId="5" applyNumberFormat="1" applyFont="1" applyBorder="1" applyAlignment="1">
      <alignment horizontal="center" vertical="center" textRotation="90" wrapText="1"/>
    </xf>
    <xf numFmtId="0" fontId="29" fillId="0" borderId="39" xfId="5" applyFont="1" applyBorder="1"/>
    <xf numFmtId="165" fontId="15" fillId="0" borderId="39" xfId="5" applyNumberFormat="1" applyFont="1" applyBorder="1"/>
    <xf numFmtId="0" fontId="40" fillId="0" borderId="39" xfId="5" applyFont="1" applyBorder="1"/>
    <xf numFmtId="165" fontId="15" fillId="0" borderId="39" xfId="5" applyNumberFormat="1" applyFont="1" applyBorder="1" applyAlignment="1">
      <alignment horizontal="right" vertical="center"/>
    </xf>
    <xf numFmtId="0" fontId="15" fillId="0" borderId="39" xfId="5" applyFont="1" applyBorder="1" applyAlignment="1">
      <alignment vertical="center"/>
    </xf>
    <xf numFmtId="0" fontId="15" fillId="0" borderId="39" xfId="5" applyFont="1" applyBorder="1" applyAlignment="1">
      <alignment horizontal="left" vertical="center"/>
    </xf>
    <xf numFmtId="0" fontId="29" fillId="0" borderId="39" xfId="5" applyFont="1" applyBorder="1" applyAlignment="1">
      <alignment horizontal="center" vertical="center" textRotation="90"/>
    </xf>
    <xf numFmtId="0" fontId="29" fillId="0" borderId="33" xfId="5" applyFont="1" applyBorder="1" applyAlignment="1">
      <alignment horizontal="center" vertical="center" textRotation="90" wrapText="1"/>
    </xf>
    <xf numFmtId="167" fontId="29" fillId="0" borderId="0" xfId="5" applyNumberFormat="1" applyFont="1" applyAlignment="1">
      <alignment horizontal="left" vertical="center" wrapText="1"/>
    </xf>
    <xf numFmtId="165" fontId="7" fillId="0" borderId="33" xfId="5" applyNumberFormat="1" applyFont="1" applyBorder="1" applyAlignment="1">
      <alignment horizontal="left" vertical="center"/>
    </xf>
    <xf numFmtId="0" fontId="7" fillId="0" borderId="0" xfId="5" applyFont="1" applyAlignment="1">
      <alignment horizontal="left"/>
    </xf>
    <xf numFmtId="167" fontId="29" fillId="0" borderId="33" xfId="5" applyNumberFormat="1" applyFont="1" applyBorder="1" applyAlignment="1">
      <alignment horizontal="center" vertical="center" textRotation="90" wrapText="1"/>
    </xf>
    <xf numFmtId="0" fontId="15" fillId="0" borderId="0" xfId="5" applyFont="1" applyAlignment="1">
      <alignment horizontal="left"/>
    </xf>
    <xf numFmtId="0" fontId="15" fillId="0" borderId="0" xfId="3" applyFont="1" applyAlignment="1"/>
    <xf numFmtId="0" fontId="40" fillId="0" borderId="0" xfId="3" applyFont="1"/>
    <xf numFmtId="167" fontId="40" fillId="0" borderId="0" xfId="3" applyNumberFormat="1" applyFont="1"/>
    <xf numFmtId="165" fontId="7" fillId="0" borderId="33" xfId="3" applyNumberFormat="1" applyFont="1" applyBorder="1"/>
    <xf numFmtId="0" fontId="41" fillId="0" borderId="34" xfId="3" applyFont="1" applyBorder="1" applyAlignment="1">
      <alignment horizontal="center" vertical="center" wrapText="1"/>
    </xf>
    <xf numFmtId="0" fontId="42" fillId="0" borderId="2" xfId="3" applyFont="1" applyBorder="1" applyAlignment="1" applyProtection="1">
      <alignment horizontal="center" vertical="center" textRotation="90" wrapText="1"/>
      <protection locked="0"/>
    </xf>
    <xf numFmtId="167" fontId="42" fillId="0" borderId="2" xfId="3" applyNumberFormat="1" applyFont="1" applyBorder="1" applyAlignment="1">
      <alignment horizontal="center" vertical="center" textRotation="90" wrapText="1"/>
    </xf>
    <xf numFmtId="0" fontId="42" fillId="0" borderId="2" xfId="3" applyFont="1" applyBorder="1" applyAlignment="1">
      <alignment horizontal="center" vertical="center" textRotation="90" wrapText="1"/>
    </xf>
    <xf numFmtId="0" fontId="42" fillId="0" borderId="0" xfId="3" applyFont="1" applyAlignment="1" applyProtection="1">
      <alignment horizontal="center" vertical="justify" wrapText="1"/>
      <protection locked="0"/>
    </xf>
    <xf numFmtId="0" fontId="42" fillId="0" borderId="0" xfId="3" applyFont="1" applyAlignment="1" applyProtection="1">
      <alignment horizontal="center" vertical="center" textRotation="90" wrapText="1"/>
      <protection locked="0"/>
    </xf>
    <xf numFmtId="165" fontId="7" fillId="0" borderId="36" xfId="3" applyNumberFormat="1" applyFont="1" applyBorder="1" applyAlignment="1">
      <alignment horizontal="right" vertical="center"/>
    </xf>
    <xf numFmtId="0" fontId="7" fillId="0" borderId="36" xfId="3" applyFont="1" applyBorder="1" applyAlignment="1">
      <alignment horizontal="left"/>
    </xf>
    <xf numFmtId="0" fontId="29" fillId="0" borderId="33" xfId="3" applyFont="1" applyBorder="1" applyAlignment="1">
      <alignment horizontal="center" textRotation="90"/>
    </xf>
    <xf numFmtId="167" fontId="29" fillId="0" borderId="33" xfId="3" applyNumberFormat="1" applyFont="1" applyBorder="1" applyAlignment="1">
      <alignment horizontal="center" textRotation="90"/>
    </xf>
    <xf numFmtId="165" fontId="15" fillId="0" borderId="36" xfId="3" applyNumberFormat="1" applyFont="1" applyBorder="1" applyAlignment="1">
      <alignment vertical="center"/>
    </xf>
    <xf numFmtId="165" fontId="15" fillId="0" borderId="36" xfId="3" applyNumberFormat="1" applyFont="1" applyBorder="1" applyAlignment="1"/>
    <xf numFmtId="0" fontId="15" fillId="0" borderId="37" xfId="3" applyFont="1" applyBorder="1" applyAlignment="1">
      <alignment horizontal="left" wrapText="1"/>
    </xf>
    <xf numFmtId="0" fontId="39" fillId="0" borderId="38" xfId="3" applyFont="1" applyBorder="1" applyAlignment="1">
      <alignment horizontal="center" vertical="center"/>
    </xf>
    <xf numFmtId="167" fontId="39" fillId="0" borderId="38" xfId="3" applyNumberFormat="1" applyFont="1" applyBorder="1" applyAlignment="1">
      <alignment horizontal="center" vertical="center"/>
    </xf>
    <xf numFmtId="0" fontId="29" fillId="0" borderId="0" xfId="3" applyFont="1"/>
    <xf numFmtId="165" fontId="15" fillId="0" borderId="36" xfId="3" applyNumberFormat="1" applyFont="1" applyBorder="1"/>
    <xf numFmtId="0" fontId="15" fillId="0" borderId="37" xfId="3" applyFont="1" applyBorder="1" applyAlignment="1">
      <alignment horizontal="left"/>
    </xf>
    <xf numFmtId="0" fontId="39" fillId="0" borderId="0" xfId="3" applyFont="1"/>
    <xf numFmtId="165" fontId="7" fillId="0" borderId="0" xfId="3" applyNumberFormat="1" applyFont="1" applyBorder="1"/>
    <xf numFmtId="0" fontId="7" fillId="0" borderId="39" xfId="3" applyFont="1" applyBorder="1" applyAlignment="1">
      <alignment horizontal="left"/>
    </xf>
    <xf numFmtId="0" fontId="39" fillId="0" borderId="0" xfId="3" applyFont="1" applyBorder="1" applyAlignment="1">
      <alignment horizontal="center" vertical="center"/>
    </xf>
    <xf numFmtId="167" fontId="39" fillId="0" borderId="0" xfId="3" applyNumberFormat="1" applyFont="1" applyBorder="1" applyAlignment="1">
      <alignment horizontal="center" vertical="center"/>
    </xf>
    <xf numFmtId="165" fontId="7" fillId="0" borderId="0" xfId="3" applyNumberFormat="1" applyFont="1"/>
    <xf numFmtId="165" fontId="7" fillId="0" borderId="33" xfId="3" applyNumberFormat="1" applyFont="1" applyBorder="1" applyAlignment="1"/>
    <xf numFmtId="0" fontId="7" fillId="0" borderId="33" xfId="3" applyFont="1" applyBorder="1" applyAlignment="1">
      <alignment horizontal="left"/>
    </xf>
    <xf numFmtId="0" fontId="15" fillId="0" borderId="36" xfId="3" applyFont="1" applyBorder="1" applyAlignment="1">
      <alignment horizontal="left" wrapText="1"/>
    </xf>
    <xf numFmtId="0" fontId="15" fillId="0" borderId="36" xfId="3" applyFont="1" applyBorder="1" applyAlignment="1">
      <alignment horizontal="left"/>
    </xf>
    <xf numFmtId="165" fontId="15" fillId="0" borderId="36" xfId="3" applyNumberFormat="1" applyFont="1" applyBorder="1" applyAlignment="1">
      <alignment horizontal="right" vertical="center"/>
    </xf>
    <xf numFmtId="2" fontId="15" fillId="0" borderId="36" xfId="3" applyNumberFormat="1" applyFont="1" applyBorder="1"/>
    <xf numFmtId="0" fontId="7" fillId="0" borderId="39" xfId="3" applyFont="1" applyBorder="1"/>
    <xf numFmtId="0" fontId="15" fillId="0" borderId="39" xfId="3" applyFont="1" applyBorder="1" applyAlignment="1">
      <alignment horizontal="left"/>
    </xf>
    <xf numFmtId="0" fontId="39" fillId="0" borderId="39" xfId="3" applyFont="1" applyBorder="1" applyAlignment="1">
      <alignment horizontal="center" vertical="center"/>
    </xf>
    <xf numFmtId="167" fontId="39" fillId="0" borderId="39" xfId="3" applyNumberFormat="1" applyFont="1" applyBorder="1" applyAlignment="1">
      <alignment horizontal="center" vertical="center"/>
    </xf>
    <xf numFmtId="0" fontId="7" fillId="0" borderId="0" xfId="3" applyFont="1" applyBorder="1" applyAlignment="1">
      <alignment horizontal="left"/>
    </xf>
    <xf numFmtId="165" fontId="15" fillId="0" borderId="0" xfId="3" applyNumberFormat="1" applyFont="1" applyBorder="1"/>
    <xf numFmtId="0" fontId="15" fillId="0" borderId="0" xfId="3" applyFont="1" applyBorder="1" applyAlignment="1">
      <alignment horizontal="left"/>
    </xf>
    <xf numFmtId="0" fontId="7" fillId="0" borderId="0" xfId="3" applyFont="1" applyBorder="1" applyAlignment="1">
      <alignment horizontal="left" wrapText="1"/>
    </xf>
    <xf numFmtId="165" fontId="15" fillId="0" borderId="0" xfId="3" applyNumberFormat="1" applyFont="1" applyBorder="1" applyAlignment="1">
      <alignment horizontal="right" vertical="center"/>
    </xf>
    <xf numFmtId="0" fontId="15" fillId="0" borderId="39" xfId="3" applyFont="1" applyBorder="1" applyAlignment="1">
      <alignment wrapText="1"/>
    </xf>
    <xf numFmtId="165" fontId="7" fillId="0" borderId="0" xfId="3" applyNumberFormat="1" applyFont="1" applyBorder="1" applyAlignment="1">
      <alignment horizontal="right" vertical="center"/>
    </xf>
    <xf numFmtId="0" fontId="7" fillId="0" borderId="33" xfId="3" applyFont="1" applyBorder="1" applyAlignment="1">
      <alignment horizontal="left" wrapText="1"/>
    </xf>
    <xf numFmtId="0" fontId="29" fillId="0" borderId="33" xfId="3" applyFont="1" applyBorder="1" applyAlignment="1">
      <alignment horizontal="center" vertical="center"/>
    </xf>
    <xf numFmtId="167" fontId="29" fillId="0" borderId="33" xfId="3" applyNumberFormat="1" applyFont="1" applyBorder="1" applyAlignment="1">
      <alignment horizontal="center" vertical="center"/>
    </xf>
    <xf numFmtId="0" fontId="15" fillId="0" borderId="36" xfId="3" applyFont="1" applyBorder="1" applyAlignment="1"/>
    <xf numFmtId="0" fontId="29" fillId="0" borderId="38" xfId="3" applyFont="1" applyBorder="1" applyAlignment="1">
      <alignment horizontal="center" vertical="center"/>
    </xf>
    <xf numFmtId="167" fontId="29" fillId="0" borderId="38" xfId="3" applyNumberFormat="1" applyFont="1" applyBorder="1" applyAlignment="1">
      <alignment horizontal="center" vertical="center"/>
    </xf>
    <xf numFmtId="0" fontId="15" fillId="0" borderId="39" xfId="3" applyFont="1" applyBorder="1"/>
    <xf numFmtId="0" fontId="29" fillId="0" borderId="0" xfId="3" applyFont="1" applyAlignment="1">
      <alignment horizontal="center" vertical="center"/>
    </xf>
    <xf numFmtId="0" fontId="29" fillId="0" borderId="0" xfId="3" applyFont="1" applyBorder="1" applyAlignment="1">
      <alignment horizontal="center" vertical="center"/>
    </xf>
    <xf numFmtId="167" fontId="29" fillId="0" borderId="0" xfId="3" applyNumberFormat="1" applyFont="1" applyBorder="1" applyAlignment="1">
      <alignment horizontal="center" vertical="center"/>
    </xf>
    <xf numFmtId="165" fontId="15" fillId="0" borderId="36" xfId="3" applyNumberFormat="1" applyFont="1" applyBorder="1" applyAlignment="1">
      <alignment horizontal="right"/>
    </xf>
    <xf numFmtId="14" fontId="15" fillId="0" borderId="36" xfId="3" applyNumberFormat="1" applyFont="1" applyBorder="1" applyAlignment="1">
      <alignment horizontal="left"/>
    </xf>
    <xf numFmtId="0" fontId="29" fillId="0" borderId="0" xfId="3" applyFont="1" applyAlignment="1">
      <alignment horizontal="left"/>
    </xf>
    <xf numFmtId="0" fontId="15" fillId="0" borderId="36" xfId="3" applyFont="1" applyBorder="1" applyAlignment="1">
      <alignment vertical="center" wrapText="1"/>
    </xf>
    <xf numFmtId="165" fontId="7" fillId="0" borderId="0" xfId="3" applyNumberFormat="1" applyFont="1" applyBorder="1" applyAlignment="1">
      <alignment vertical="center"/>
    </xf>
    <xf numFmtId="167" fontId="29" fillId="0" borderId="0" xfId="3" applyNumberFormat="1" applyFont="1" applyAlignment="1">
      <alignment horizontal="center" vertical="center"/>
    </xf>
    <xf numFmtId="2" fontId="15" fillId="0" borderId="0" xfId="3" applyNumberFormat="1" applyFont="1" applyBorder="1"/>
    <xf numFmtId="165" fontId="7" fillId="0" borderId="0" xfId="3" applyNumberFormat="1" applyFont="1" applyBorder="1" applyAlignment="1">
      <alignment horizontal="right"/>
    </xf>
    <xf numFmtId="0" fontId="15" fillId="0" borderId="36" xfId="3" applyFont="1" applyBorder="1" applyAlignment="1">
      <alignment horizontal="left" vertical="center"/>
    </xf>
    <xf numFmtId="165" fontId="7" fillId="0" borderId="33" xfId="3" applyNumberFormat="1" applyFont="1" applyBorder="1" applyAlignment="1">
      <alignment horizontal="right"/>
    </xf>
    <xf numFmtId="0" fontId="29" fillId="0" borderId="40" xfId="3" applyFont="1" applyBorder="1" applyAlignment="1">
      <alignment horizontal="center" vertical="center"/>
    </xf>
    <xf numFmtId="167" fontId="29" fillId="0" borderId="40" xfId="3" applyNumberFormat="1" applyFont="1" applyBorder="1" applyAlignment="1">
      <alignment horizontal="center" vertical="center"/>
    </xf>
    <xf numFmtId="0" fontId="15" fillId="0" borderId="33" xfId="3" applyFont="1" applyBorder="1" applyAlignment="1">
      <alignment horizontal="left"/>
    </xf>
    <xf numFmtId="165" fontId="15" fillId="0" borderId="33" xfId="3" applyNumberFormat="1" applyFont="1" applyBorder="1" applyAlignment="1">
      <alignment horizontal="right"/>
    </xf>
    <xf numFmtId="0" fontId="15" fillId="0" borderId="36" xfId="3" applyFont="1" applyBorder="1"/>
    <xf numFmtId="0" fontId="15" fillId="0" borderId="0" xfId="3" applyFont="1" applyBorder="1"/>
    <xf numFmtId="165" fontId="45" fillId="0" borderId="0" xfId="3" applyNumberFormat="1" applyFont="1" applyBorder="1" applyAlignment="1">
      <alignment horizontal="right" vertical="center"/>
    </xf>
    <xf numFmtId="14" fontId="15" fillId="0" borderId="0" xfId="3" applyNumberFormat="1" applyFont="1" applyBorder="1" applyAlignment="1">
      <alignment horizontal="left"/>
    </xf>
    <xf numFmtId="0" fontId="7" fillId="0" borderId="0" xfId="3" applyFont="1"/>
    <xf numFmtId="14" fontId="15" fillId="0" borderId="0" xfId="3" applyNumberFormat="1" applyFont="1" applyAlignment="1">
      <alignment horizontal="left"/>
    </xf>
    <xf numFmtId="0" fontId="15" fillId="0" borderId="37" xfId="3" applyFont="1" applyBorder="1"/>
    <xf numFmtId="0" fontId="15" fillId="0" borderId="33" xfId="3" applyFont="1" applyBorder="1" applyAlignment="1">
      <alignment horizontal="left" vertical="center" wrapText="1"/>
    </xf>
    <xf numFmtId="165" fontId="15" fillId="0" borderId="39" xfId="3" applyNumberFormat="1" applyFont="1" applyBorder="1" applyAlignment="1">
      <alignment horizontal="right"/>
    </xf>
    <xf numFmtId="0" fontId="29" fillId="0" borderId="39" xfId="3" applyFont="1" applyBorder="1" applyAlignment="1">
      <alignment horizontal="center" vertical="center"/>
    </xf>
    <xf numFmtId="167" fontId="29" fillId="0" borderId="39" xfId="3" applyNumberFormat="1" applyFont="1" applyBorder="1" applyAlignment="1">
      <alignment horizontal="center" vertical="center"/>
    </xf>
    <xf numFmtId="165" fontId="15" fillId="0" borderId="36" xfId="3" applyNumberFormat="1" applyFont="1" applyBorder="1" applyAlignment="1">
      <alignment vertical="center" wrapText="1"/>
    </xf>
    <xf numFmtId="0" fontId="15" fillId="0" borderId="36" xfId="3" applyFont="1" applyBorder="1" applyAlignment="1">
      <alignment horizontal="left" vertical="center" wrapText="1"/>
    </xf>
    <xf numFmtId="0" fontId="15" fillId="0" borderId="37" xfId="3" applyFont="1" applyBorder="1" applyAlignment="1">
      <alignment horizontal="left" vertical="center" wrapText="1"/>
    </xf>
    <xf numFmtId="0" fontId="15" fillId="0" borderId="0" xfId="3" applyFont="1" applyBorder="1" applyAlignment="1">
      <alignment horizontal="left" wrapText="1"/>
    </xf>
    <xf numFmtId="165" fontId="7" fillId="0" borderId="33" xfId="3" applyNumberFormat="1" applyFont="1" applyBorder="1" applyAlignment="1">
      <alignment horizontal="right" vertical="center"/>
    </xf>
    <xf numFmtId="165" fontId="15" fillId="0" borderId="36" xfId="3" applyNumberFormat="1" applyFont="1" applyBorder="1" applyAlignment="1">
      <alignment horizontal="right" vertical="center" wrapText="1"/>
    </xf>
    <xf numFmtId="0" fontId="29" fillId="0" borderId="38" xfId="3" applyFont="1" applyBorder="1" applyAlignment="1">
      <alignment horizontal="center" vertical="center" wrapText="1"/>
    </xf>
    <xf numFmtId="167" fontId="29" fillId="0" borderId="38" xfId="3" applyNumberFormat="1" applyFont="1" applyBorder="1" applyAlignment="1">
      <alignment horizontal="center" vertical="center" wrapText="1"/>
    </xf>
    <xf numFmtId="0" fontId="29" fillId="0" borderId="0" xfId="3" applyFont="1" applyAlignment="1">
      <alignment wrapText="1"/>
    </xf>
    <xf numFmtId="2" fontId="15" fillId="0" borderId="36" xfId="3" applyNumberFormat="1" applyFont="1" applyBorder="1" applyAlignment="1">
      <alignment horizontal="right"/>
    </xf>
    <xf numFmtId="0" fontId="15" fillId="0" borderId="39" xfId="3" applyFont="1" applyBorder="1" applyAlignment="1">
      <alignment horizontal="left" wrapText="1"/>
    </xf>
    <xf numFmtId="0" fontId="29" fillId="0" borderId="0" xfId="3" applyFont="1" applyBorder="1" applyAlignment="1">
      <alignment horizontal="center" vertical="center" wrapText="1"/>
    </xf>
    <xf numFmtId="167" fontId="29" fillId="0" borderId="0" xfId="3" applyNumberFormat="1" applyFont="1" applyBorder="1" applyAlignment="1">
      <alignment horizontal="center" vertical="center" wrapText="1"/>
    </xf>
    <xf numFmtId="165" fontId="15" fillId="0" borderId="33" xfId="3" applyNumberFormat="1" applyFont="1" applyBorder="1" applyAlignment="1">
      <alignment horizontal="right" vertical="center"/>
    </xf>
    <xf numFmtId="165" fontId="15" fillId="0" borderId="33" xfId="3" applyNumberFormat="1" applyFont="1" applyBorder="1" applyAlignment="1">
      <alignment horizontal="right" vertical="center" wrapText="1"/>
    </xf>
    <xf numFmtId="0" fontId="29" fillId="0" borderId="0" xfId="3" applyFont="1" applyAlignment="1">
      <alignment horizontal="left" vertical="center" wrapText="1"/>
    </xf>
    <xf numFmtId="2" fontId="15" fillId="0" borderId="33" xfId="3" applyNumberFormat="1" applyFont="1" applyBorder="1" applyAlignment="1">
      <alignment horizontal="right" vertical="center"/>
    </xf>
    <xf numFmtId="2" fontId="15" fillId="0" borderId="0" xfId="3" applyNumberFormat="1" applyFont="1" applyBorder="1" applyAlignment="1">
      <alignment horizontal="right" vertical="center"/>
    </xf>
    <xf numFmtId="0" fontId="15" fillId="0" borderId="33" xfId="3" applyFont="1" applyBorder="1" applyAlignment="1">
      <alignment horizontal="left" wrapText="1"/>
    </xf>
    <xf numFmtId="0" fontId="15" fillId="0" borderId="0" xfId="3" applyFont="1" applyBorder="1" applyAlignment="1">
      <alignment horizontal="left" vertical="center" wrapText="1"/>
    </xf>
    <xf numFmtId="165" fontId="7" fillId="0" borderId="33" xfId="3" applyNumberFormat="1" applyFont="1" applyBorder="1" applyAlignment="1">
      <alignment horizontal="left"/>
    </xf>
    <xf numFmtId="0" fontId="29" fillId="0" borderId="0" xfId="3" applyFont="1" applyBorder="1" applyAlignment="1">
      <alignment horizontal="center" textRotation="90"/>
    </xf>
    <xf numFmtId="167" fontId="29" fillId="0" borderId="0" xfId="3" applyNumberFormat="1" applyFont="1" applyBorder="1" applyAlignment="1">
      <alignment horizontal="center" textRotation="90"/>
    </xf>
    <xf numFmtId="0" fontId="7" fillId="0" borderId="36" xfId="3" applyFont="1" applyBorder="1" applyAlignment="1">
      <alignment horizontal="left" wrapText="1"/>
    </xf>
    <xf numFmtId="0" fontId="29" fillId="0" borderId="40" xfId="3" applyFont="1" applyBorder="1" applyAlignment="1">
      <alignment horizontal="center" vertical="center" wrapText="1"/>
    </xf>
    <xf numFmtId="167" fontId="29" fillId="0" borderId="40" xfId="3" applyNumberFormat="1" applyFont="1" applyBorder="1" applyAlignment="1">
      <alignment horizontal="center" vertical="center" wrapText="1"/>
    </xf>
    <xf numFmtId="0" fontId="15" fillId="0" borderId="37" xfId="3" applyFont="1" applyFill="1" applyBorder="1" applyAlignment="1">
      <alignment horizontal="left" vertical="center" wrapText="1"/>
    </xf>
    <xf numFmtId="165" fontId="15" fillId="0" borderId="39" xfId="3" applyNumberFormat="1" applyFont="1" applyBorder="1"/>
    <xf numFmtId="0" fontId="40" fillId="0" borderId="39" xfId="3" applyFont="1" applyBorder="1" applyAlignment="1">
      <alignment horizontal="center" vertical="center"/>
    </xf>
    <xf numFmtId="167" fontId="40" fillId="0" borderId="39" xfId="3" applyNumberFormat="1" applyFont="1" applyBorder="1" applyAlignment="1">
      <alignment horizontal="center" vertical="center"/>
    </xf>
    <xf numFmtId="165" fontId="7" fillId="0" borderId="0" xfId="3" applyNumberFormat="1" applyFont="1" applyBorder="1" applyAlignment="1">
      <alignment horizontal="left"/>
    </xf>
    <xf numFmtId="0" fontId="29" fillId="0" borderId="33" xfId="3" applyFont="1" applyBorder="1" applyAlignment="1">
      <alignment horizontal="center" vertical="center" wrapText="1"/>
    </xf>
    <xf numFmtId="167" fontId="29" fillId="0" borderId="33" xfId="3" applyNumberFormat="1" applyFont="1" applyBorder="1" applyAlignment="1">
      <alignment horizontal="center" vertical="center" wrapText="1"/>
    </xf>
    <xf numFmtId="0" fontId="29" fillId="0" borderId="0" xfId="3" applyFont="1" applyBorder="1" applyAlignment="1">
      <alignment horizontal="left" vertical="center" wrapText="1"/>
    </xf>
    <xf numFmtId="165" fontId="15" fillId="0" borderId="0" xfId="3" applyNumberFormat="1" applyFont="1" applyBorder="1" applyAlignment="1">
      <alignment horizontal="right" vertical="center" wrapText="1"/>
    </xf>
    <xf numFmtId="165" fontId="7" fillId="0" borderId="0" xfId="3" applyNumberFormat="1" applyFont="1" applyBorder="1" applyAlignment="1">
      <alignment horizontal="left" vertical="center"/>
    </xf>
    <xf numFmtId="0" fontId="7" fillId="0" borderId="0" xfId="3" applyFont="1" applyAlignment="1">
      <alignment horizontal="left" vertical="center" wrapText="1"/>
    </xf>
    <xf numFmtId="0" fontId="7" fillId="0" borderId="33" xfId="3" applyFont="1" applyBorder="1" applyAlignment="1">
      <alignment horizontal="left" vertical="center"/>
    </xf>
    <xf numFmtId="165" fontId="15" fillId="0" borderId="36" xfId="3" applyNumberFormat="1" applyFont="1" applyBorder="1" applyAlignment="1">
      <alignment wrapText="1"/>
    </xf>
    <xf numFmtId="0" fontId="40" fillId="0" borderId="0" xfId="3" applyFont="1" applyAlignment="1">
      <alignment wrapText="1"/>
    </xf>
    <xf numFmtId="0" fontId="15" fillId="0" borderId="0" xfId="3" applyFont="1" applyBorder="1" applyAlignment="1">
      <alignment horizontal="left" vertical="center"/>
    </xf>
    <xf numFmtId="0" fontId="7" fillId="0" borderId="0" xfId="3" applyFont="1" applyBorder="1" applyAlignment="1">
      <alignment horizontal="left" vertical="center"/>
    </xf>
    <xf numFmtId="0" fontId="15" fillId="0" borderId="36" xfId="3" applyFont="1" applyFill="1" applyBorder="1" applyAlignment="1">
      <alignment horizontal="left" vertical="center" wrapText="1"/>
    </xf>
    <xf numFmtId="0" fontId="29" fillId="0" borderId="0" xfId="3" applyFont="1" applyBorder="1"/>
    <xf numFmtId="165" fontId="7" fillId="0" borderId="33" xfId="3" applyNumberFormat="1" applyFont="1" applyFill="1" applyBorder="1" applyAlignment="1">
      <alignment horizontal="right" vertical="center"/>
    </xf>
    <xf numFmtId="0" fontId="7" fillId="0" borderId="33" xfId="3" applyFont="1" applyFill="1" applyBorder="1" applyAlignment="1">
      <alignment horizontal="left" wrapText="1"/>
    </xf>
    <xf numFmtId="0" fontId="15" fillId="0" borderId="0" xfId="3" applyFont="1" applyAlignment="1">
      <alignment horizontal="left"/>
    </xf>
    <xf numFmtId="0" fontId="40" fillId="0" borderId="0" xfId="3" applyFont="1" applyAlignment="1">
      <alignment horizontal="center" vertical="center"/>
    </xf>
    <xf numFmtId="167" fontId="40" fillId="0" borderId="0" xfId="3" applyNumberFormat="1" applyFont="1" applyAlignment="1">
      <alignment horizontal="center" vertical="center"/>
    </xf>
    <xf numFmtId="167" fontId="29" fillId="0" borderId="0" xfId="3" applyNumberFormat="1" applyFont="1"/>
    <xf numFmtId="0" fontId="8" fillId="0" borderId="0" xfId="5" applyFont="1" applyAlignment="1">
      <alignment horizontal="center"/>
    </xf>
    <xf numFmtId="167" fontId="0" fillId="4" borderId="2"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13" fillId="4" borderId="2" xfId="0" applyFont="1" applyFill="1" applyBorder="1" applyAlignment="1">
      <alignment horizontal="center" vertical="center"/>
    </xf>
    <xf numFmtId="0" fontId="0" fillId="4" borderId="2" xfId="0" applyFill="1" applyBorder="1" applyAlignment="1">
      <alignment horizontal="center" vertical="center"/>
    </xf>
    <xf numFmtId="0" fontId="13" fillId="4" borderId="2" xfId="0" applyFont="1" applyFill="1" applyBorder="1" applyAlignment="1" applyProtection="1">
      <alignment horizontal="center" vertical="center"/>
    </xf>
    <xf numFmtId="0" fontId="0" fillId="4" borderId="2" xfId="0" applyFill="1" applyBorder="1" applyAlignment="1" applyProtection="1">
      <alignment horizontal="center" vertical="center"/>
    </xf>
    <xf numFmtId="0" fontId="3" fillId="0" borderId="0" xfId="0" applyFont="1" applyFill="1" applyAlignment="1" applyProtection="1">
      <alignment vertical="center"/>
    </xf>
    <xf numFmtId="0" fontId="31" fillId="4" borderId="42" xfId="0" applyFont="1" applyFill="1" applyBorder="1" applyAlignment="1" applyProtection="1">
      <alignment horizontal="center" vertical="top"/>
    </xf>
    <xf numFmtId="0" fontId="30" fillId="4" borderId="43" xfId="0" applyFont="1" applyFill="1" applyBorder="1" applyAlignment="1" applyProtection="1">
      <alignment horizontal="center"/>
    </xf>
    <xf numFmtId="0" fontId="30" fillId="4" borderId="44" xfId="0" applyFont="1" applyFill="1" applyBorder="1" applyAlignment="1" applyProtection="1">
      <alignment horizontal="center"/>
    </xf>
    <xf numFmtId="0" fontId="30" fillId="4" borderId="45" xfId="0" applyFont="1" applyFill="1" applyBorder="1" applyAlignment="1" applyProtection="1">
      <alignment horizontal="center"/>
    </xf>
    <xf numFmtId="0" fontId="31" fillId="4" borderId="46" xfId="0" applyFont="1" applyFill="1" applyBorder="1" applyAlignment="1" applyProtection="1">
      <alignment vertical="top"/>
    </xf>
    <xf numFmtId="0" fontId="30" fillId="4" borderId="46" xfId="0" applyFont="1" applyFill="1" applyBorder="1" applyAlignment="1" applyProtection="1">
      <alignment horizontal="center"/>
    </xf>
    <xf numFmtId="0" fontId="30" fillId="4" borderId="47" xfId="0" applyFont="1" applyFill="1" applyBorder="1" applyProtection="1"/>
    <xf numFmtId="0" fontId="30" fillId="4" borderId="48" xfId="0" applyFont="1" applyFill="1" applyBorder="1" applyProtection="1"/>
    <xf numFmtId="0" fontId="30" fillId="4" borderId="48" xfId="0" applyFont="1" applyFill="1" applyBorder="1" applyAlignment="1" applyProtection="1">
      <alignment horizontal="right"/>
    </xf>
    <xf numFmtId="0" fontId="9" fillId="4" borderId="0" xfId="0" applyFont="1" applyFill="1" applyAlignment="1" applyProtection="1"/>
    <xf numFmtId="0" fontId="13" fillId="4" borderId="0" xfId="0" applyFont="1" applyFill="1" applyBorder="1" applyAlignment="1" applyProtection="1">
      <alignment wrapText="1"/>
    </xf>
    <xf numFmtId="3" fontId="8" fillId="0" borderId="0" xfId="0" applyNumberFormat="1" applyFont="1" applyFill="1" applyBorder="1" applyAlignment="1" applyProtection="1">
      <alignment horizontal="center" vertical="center" shrinkToFit="1"/>
    </xf>
    <xf numFmtId="168" fontId="8" fillId="0" borderId="0" xfId="0" applyNumberFormat="1" applyFont="1" applyFill="1" applyBorder="1" applyAlignment="1" applyProtection="1">
      <alignment horizontal="center" vertical="center"/>
    </xf>
    <xf numFmtId="164" fontId="8" fillId="0" borderId="0" xfId="0" applyNumberFormat="1" applyFont="1" applyFill="1" applyBorder="1" applyAlignment="1">
      <alignment horizontal="center" vertical="center" shrinkToFit="1"/>
    </xf>
    <xf numFmtId="164" fontId="8" fillId="0" borderId="0" xfId="0" applyNumberFormat="1" applyFont="1" applyFill="1" applyBorder="1" applyAlignment="1" applyProtection="1">
      <alignment horizontal="center" vertical="center" shrinkToFit="1"/>
    </xf>
    <xf numFmtId="164" fontId="8" fillId="0" borderId="0" xfId="0" applyNumberFormat="1" applyFont="1" applyFill="1" applyBorder="1" applyAlignment="1" applyProtection="1">
      <alignment horizontal="center" vertical="center"/>
    </xf>
    <xf numFmtId="0" fontId="0" fillId="0" borderId="0" xfId="0" applyAlignment="1" applyProtection="1">
      <alignment horizontal="center" vertical="center" wrapText="1"/>
    </xf>
    <xf numFmtId="0" fontId="0" fillId="0" borderId="0" xfId="0" applyAlignment="1" applyProtection="1">
      <alignment wrapText="1"/>
      <protection locked="0"/>
    </xf>
    <xf numFmtId="0" fontId="2" fillId="0" borderId="46" xfId="0" applyFont="1" applyFill="1" applyBorder="1" applyAlignment="1">
      <alignment horizontal="center" vertical="center"/>
    </xf>
    <xf numFmtId="0" fontId="0" fillId="0" borderId="0" xfId="0" applyAlignment="1">
      <alignment horizontal="center"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1" xfId="0" applyFont="1" applyBorder="1" applyAlignment="1">
      <alignment horizontal="center" vertical="center" wrapText="1"/>
    </xf>
    <xf numFmtId="0" fontId="2" fillId="0" borderId="2" xfId="0" applyFont="1" applyBorder="1" applyAlignment="1">
      <alignment horizontal="center" vertical="center"/>
    </xf>
    <xf numFmtId="0" fontId="2" fillId="0" borderId="31" xfId="0" applyFont="1" applyBorder="1" applyAlignment="1">
      <alignment horizontal="center" vertical="center"/>
    </xf>
    <xf numFmtId="0" fontId="0" fillId="0" borderId="46" xfId="0"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32" fillId="0" borderId="50" xfId="0" applyFont="1" applyBorder="1" applyAlignment="1">
      <alignment horizontal="center" vertical="center" wrapText="1"/>
    </xf>
    <xf numFmtId="0" fontId="32" fillId="0" borderId="26" xfId="0" applyFont="1" applyBorder="1" applyAlignment="1">
      <alignment horizontal="center" vertical="center" wrapText="1"/>
    </xf>
    <xf numFmtId="0" fontId="2" fillId="5" borderId="46" xfId="0" applyFont="1" applyFill="1" applyBorder="1" applyAlignment="1">
      <alignment horizontal="center" vertical="center"/>
    </xf>
    <xf numFmtId="0" fontId="2" fillId="0" borderId="46" xfId="0" applyFont="1" applyBorder="1" applyAlignment="1">
      <alignment horizontal="center" vertical="center"/>
    </xf>
    <xf numFmtId="0" fontId="13" fillId="6" borderId="46" xfId="0" applyFont="1" applyFill="1" applyBorder="1" applyAlignment="1">
      <alignment horizontal="center" vertical="center"/>
    </xf>
    <xf numFmtId="0" fontId="20" fillId="2" borderId="0" xfId="2" applyFill="1" applyAlignment="1" applyProtection="1">
      <alignment horizontal="center" wrapText="1"/>
    </xf>
    <xf numFmtId="0" fontId="5" fillId="0" borderId="5" xfId="0" applyFont="1" applyBorder="1" applyAlignment="1" applyProtection="1">
      <alignment horizontal="center"/>
      <protection locked="0"/>
    </xf>
    <xf numFmtId="0" fontId="5" fillId="0" borderId="5" xfId="0" applyFont="1" applyBorder="1" applyAlignment="1" applyProtection="1">
      <protection locked="0"/>
    </xf>
    <xf numFmtId="0" fontId="8" fillId="0" borderId="0" xfId="0" applyFont="1" applyAlignment="1" applyProtection="1">
      <alignment vertical="center"/>
    </xf>
    <xf numFmtId="0" fontId="21" fillId="0" borderId="0" xfId="0" applyFont="1" applyAlignment="1" applyProtection="1">
      <alignment vertical="center"/>
    </xf>
    <xf numFmtId="0" fontId="13" fillId="0" borderId="5" xfId="0" applyFont="1" applyBorder="1" applyAlignment="1" applyProtection="1">
      <alignment vertical="center"/>
      <protection locked="0"/>
    </xf>
    <xf numFmtId="0" fontId="4" fillId="0" borderId="51" xfId="0"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6" fillId="0" borderId="0" xfId="0" applyNumberFormat="1" applyFont="1" applyAlignment="1" applyProtection="1">
      <alignment horizontal="center" shrinkToFit="1"/>
    </xf>
    <xf numFmtId="0" fontId="6" fillId="0" borderId="0" xfId="0" applyFont="1" applyAlignment="1">
      <alignment shrinkToFit="1"/>
    </xf>
    <xf numFmtId="0" fontId="4" fillId="0" borderId="51" xfId="0" applyFont="1"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32"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6" fillId="0" borderId="0" xfId="0" applyNumberFormat="1" applyFont="1" applyFill="1" applyAlignment="1" applyProtection="1">
      <alignment horizontal="center" shrinkToFit="1"/>
    </xf>
    <xf numFmtId="0" fontId="6" fillId="0" borderId="0" xfId="0" applyFont="1" applyFill="1" applyAlignment="1">
      <alignment shrinkToFit="1"/>
    </xf>
    <xf numFmtId="0" fontId="0" fillId="0" borderId="5" xfId="0" applyBorder="1" applyAlignment="1" applyProtection="1">
      <protection locked="0"/>
    </xf>
    <xf numFmtId="0" fontId="0" fillId="0" borderId="0" xfId="0" applyAlignment="1">
      <alignment horizontal="center"/>
    </xf>
    <xf numFmtId="0" fontId="0" fillId="0" borderId="0" xfId="0" applyAlignment="1"/>
    <xf numFmtId="0" fontId="15" fillId="0" borderId="5" xfId="0" applyFont="1" applyBorder="1" applyAlignment="1" applyProtection="1">
      <protection locked="0"/>
    </xf>
    <xf numFmtId="0" fontId="15" fillId="0" borderId="0" xfId="0" applyFont="1" applyAlignment="1">
      <alignment horizontal="right"/>
    </xf>
    <xf numFmtId="0" fontId="0" fillId="0" borderId="0" xfId="0" applyAlignment="1">
      <alignment horizontal="right"/>
    </xf>
    <xf numFmtId="0" fontId="15" fillId="0" borderId="0" xfId="0" applyFont="1" applyAlignment="1"/>
    <xf numFmtId="0" fontId="15" fillId="0" borderId="5" xfId="0" applyFont="1" applyBorder="1" applyAlignment="1" applyProtection="1">
      <alignment horizontal="center"/>
      <protection locked="0"/>
    </xf>
    <xf numFmtId="0" fontId="0" fillId="0" borderId="5" xfId="0" applyBorder="1" applyAlignment="1" applyProtection="1">
      <alignment horizontal="center"/>
      <protection locked="0"/>
    </xf>
    <xf numFmtId="0" fontId="0" fillId="0" borderId="0" xfId="0" applyBorder="1" applyAlignment="1" applyProtection="1">
      <protection locked="0"/>
    </xf>
    <xf numFmtId="0" fontId="0" fillId="0" borderId="0" xfId="0" applyAlignment="1" applyProtection="1">
      <protection locked="0"/>
    </xf>
    <xf numFmtId="0" fontId="0" fillId="0" borderId="6" xfId="0" applyBorder="1" applyAlignment="1" applyProtection="1">
      <protection locked="0"/>
    </xf>
    <xf numFmtId="0" fontId="0" fillId="0" borderId="0" xfId="0" applyAlignment="1" applyProtection="1">
      <alignment horizontal="left" vertical="top" wrapText="1"/>
      <protection locked="0"/>
    </xf>
    <xf numFmtId="0" fontId="3" fillId="0" borderId="0" xfId="0" applyFont="1" applyAlignment="1">
      <alignment horizontal="center" vertical="center"/>
    </xf>
    <xf numFmtId="0" fontId="3" fillId="0" borderId="0" xfId="0" applyFont="1" applyAlignment="1">
      <alignment horizontal="center" vertical="top"/>
    </xf>
    <xf numFmtId="0" fontId="0" fillId="0" borderId="52" xfId="0" applyBorder="1" applyAlignment="1" applyProtection="1">
      <alignment shrinkToFit="1"/>
      <protection locked="0"/>
    </xf>
    <xf numFmtId="0" fontId="0" fillId="0" borderId="52" xfId="0" applyBorder="1" applyAlignment="1">
      <alignment shrinkToFit="1"/>
    </xf>
    <xf numFmtId="0" fontId="21" fillId="0" borderId="0" xfId="0" applyFont="1" applyFill="1" applyAlignment="1">
      <alignment horizontal="center"/>
    </xf>
    <xf numFmtId="0" fontId="21" fillId="0" borderId="0" xfId="0" applyFont="1" applyFill="1" applyAlignment="1">
      <alignment horizontal="center" shrinkToFit="1"/>
    </xf>
    <xf numFmtId="0" fontId="0" fillId="0" borderId="0" xfId="0" applyAlignment="1">
      <alignment horizontal="center" shrinkToFit="1"/>
    </xf>
    <xf numFmtId="3" fontId="8" fillId="0" borderId="0" xfId="0" applyNumberFormat="1" applyFont="1" applyFill="1" applyBorder="1" applyAlignment="1" applyProtection="1">
      <alignment horizontal="center"/>
    </xf>
    <xf numFmtId="0" fontId="8" fillId="0" borderId="0" xfId="0" applyFont="1" applyFill="1" applyBorder="1" applyAlignment="1" applyProtection="1">
      <alignment horizontal="center" vertical="center" wrapText="1"/>
    </xf>
    <xf numFmtId="0" fontId="0" fillId="0" borderId="0" xfId="0" applyFill="1" applyBorder="1" applyAlignment="1" applyProtection="1">
      <alignment horizontal="center" wrapText="1"/>
    </xf>
    <xf numFmtId="1" fontId="8" fillId="0" borderId="0" xfId="0" applyNumberFormat="1" applyFont="1" applyFill="1" applyBorder="1" applyAlignment="1" applyProtection="1">
      <alignment horizontal="center" vertical="center" wrapText="1"/>
    </xf>
    <xf numFmtId="1" fontId="0" fillId="0" borderId="0" xfId="0" applyNumberFormat="1" applyFill="1" applyBorder="1" applyAlignment="1" applyProtection="1">
      <alignment horizontal="center" wrapText="1"/>
    </xf>
    <xf numFmtId="0" fontId="13" fillId="0" borderId="0" xfId="0" applyFont="1" applyFill="1" applyBorder="1" applyAlignment="1" applyProtection="1">
      <alignment vertical="center"/>
      <protection locked="0"/>
    </xf>
    <xf numFmtId="1" fontId="8" fillId="0" borderId="0" xfId="0" applyNumberFormat="1" applyFont="1" applyFill="1" applyBorder="1" applyAlignment="1">
      <alignment horizontal="center" vertical="center" wrapText="1"/>
    </xf>
    <xf numFmtId="1" fontId="0" fillId="0" borderId="0" xfId="0" applyNumberFormat="1" applyFill="1" applyBorder="1" applyAlignment="1">
      <alignment horizontal="center" wrapText="1"/>
    </xf>
    <xf numFmtId="164" fontId="21" fillId="0" borderId="0" xfId="0" applyNumberFormat="1" applyFont="1" applyFill="1" applyBorder="1" applyAlignment="1">
      <alignment horizontal="center" shrinkToFit="1"/>
    </xf>
    <xf numFmtId="0" fontId="0" fillId="4" borderId="0" xfId="0" applyFill="1" applyBorder="1" applyAlignment="1">
      <alignment vertical="center"/>
    </xf>
    <xf numFmtId="0" fontId="3" fillId="4" borderId="0" xfId="0" applyFont="1" applyFill="1" applyBorder="1" applyAlignment="1">
      <alignment horizontal="center"/>
    </xf>
    <xf numFmtId="0" fontId="3" fillId="4" borderId="0" xfId="0" applyFont="1" applyFill="1" applyAlignment="1">
      <alignment horizontal="center"/>
    </xf>
    <xf numFmtId="0" fontId="0" fillId="0" borderId="0" xfId="0" applyFill="1" applyBorder="1" applyAlignment="1"/>
    <xf numFmtId="0" fontId="5" fillId="4" borderId="0" xfId="0" applyFont="1" applyFill="1" applyBorder="1" applyAlignment="1" applyProtection="1">
      <alignment vertical="center"/>
    </xf>
    <xf numFmtId="0" fontId="0" fillId="4" borderId="0" xfId="0"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wrapText="1"/>
    </xf>
    <xf numFmtId="0" fontId="0" fillId="0" borderId="0" xfId="0" applyAlignment="1" applyProtection="1">
      <alignment horizontal="center"/>
    </xf>
    <xf numFmtId="39" fontId="13" fillId="0" borderId="0" xfId="0" applyNumberFormat="1" applyFont="1" applyAlignment="1" applyProtection="1">
      <alignment horizontal="center"/>
      <protection locked="0"/>
    </xf>
    <xf numFmtId="0" fontId="13" fillId="0" borderId="0" xfId="0" applyFont="1" applyAlignment="1" applyProtection="1">
      <alignment horizontal="center"/>
      <protection locked="0"/>
    </xf>
    <xf numFmtId="0" fontId="13" fillId="0" borderId="0" xfId="0" applyFont="1" applyAlignment="1">
      <alignment horizontal="center"/>
    </xf>
    <xf numFmtId="0" fontId="13" fillId="0" borderId="0" xfId="0" applyFont="1" applyAlignment="1"/>
    <xf numFmtId="0" fontId="5" fillId="0" borderId="0" xfId="0" applyFont="1" applyFill="1" applyBorder="1" applyAlignment="1">
      <alignment horizontal="center"/>
    </xf>
    <xf numFmtId="0" fontId="13" fillId="0" borderId="0" xfId="0" applyFont="1" applyBorder="1" applyAlignment="1"/>
    <xf numFmtId="0" fontId="9" fillId="3" borderId="51" xfId="0" applyFont="1" applyFill="1" applyBorder="1" applyAlignment="1">
      <alignment horizontal="center"/>
    </xf>
    <xf numFmtId="0" fontId="9" fillId="3" borderId="32" xfId="0" applyFont="1" applyFill="1" applyBorder="1" applyAlignment="1">
      <alignment horizontal="center"/>
    </xf>
    <xf numFmtId="0" fontId="9" fillId="3" borderId="2" xfId="0" applyFont="1" applyFill="1" applyBorder="1" applyAlignment="1">
      <alignment horizontal="center"/>
    </xf>
    <xf numFmtId="0" fontId="9" fillId="3" borderId="12" xfId="0" applyFont="1" applyFill="1" applyBorder="1" applyAlignment="1">
      <alignment horizontal="center"/>
    </xf>
    <xf numFmtId="0" fontId="9" fillId="3" borderId="13" xfId="0" applyFont="1" applyFill="1" applyBorder="1" applyAlignment="1">
      <alignment horizontal="center"/>
    </xf>
    <xf numFmtId="0" fontId="13" fillId="0" borderId="7" xfId="0" applyFont="1" applyBorder="1" applyAlignment="1" applyProtection="1">
      <alignment horizontal="center"/>
      <protection locked="0"/>
    </xf>
    <xf numFmtId="39" fontId="13" fillId="0" borderId="7" xfId="0" applyNumberFormat="1" applyFont="1" applyBorder="1" applyAlignment="1" applyProtection="1">
      <alignment horizontal="center"/>
      <protection locked="0"/>
    </xf>
    <xf numFmtId="5" fontId="2" fillId="0" borderId="0" xfId="0" applyNumberFormat="1" applyFont="1" applyFill="1" applyBorder="1" applyAlignment="1" applyProtection="1">
      <alignment horizontal="center"/>
    </xf>
    <xf numFmtId="14" fontId="2" fillId="0" borderId="0" xfId="0" applyNumberFormat="1" applyFont="1" applyFill="1" applyBorder="1" applyAlignment="1" applyProtection="1">
      <alignment horizontal="center"/>
    </xf>
    <xf numFmtId="0" fontId="2" fillId="0" borderId="0" xfId="0" applyFont="1" applyFill="1" applyBorder="1" applyAlignment="1" applyProtection="1">
      <alignment horizontal="center"/>
    </xf>
    <xf numFmtId="0" fontId="3" fillId="0" borderId="0" xfId="0" applyFont="1" applyFill="1" applyBorder="1" applyAlignment="1" applyProtection="1">
      <alignment horizontal="center"/>
    </xf>
    <xf numFmtId="0" fontId="9" fillId="0" borderId="0" xfId="0" applyFont="1" applyAlignment="1" applyProtection="1"/>
    <xf numFmtId="14" fontId="2" fillId="0" borderId="0" xfId="0" applyNumberFormat="1" applyFont="1" applyFill="1" applyBorder="1" applyAlignment="1" applyProtection="1"/>
    <xf numFmtId="0" fontId="2" fillId="0" borderId="0" xfId="0" applyFont="1" applyAlignment="1"/>
    <xf numFmtId="0" fontId="8" fillId="0" borderId="0" xfId="0" applyFont="1" applyFill="1" applyBorder="1" applyAlignment="1" applyProtection="1">
      <alignment horizontal="right"/>
    </xf>
    <xf numFmtId="164" fontId="2" fillId="0" borderId="0" xfId="0" applyNumberFormat="1" applyFont="1" applyFill="1" applyBorder="1" applyAlignment="1" applyProtection="1">
      <alignment horizontal="center"/>
    </xf>
    <xf numFmtId="0" fontId="8" fillId="0" borderId="0" xfId="0" applyFont="1" applyFill="1" applyBorder="1" applyAlignment="1" applyProtection="1">
      <alignment horizontal="center"/>
    </xf>
    <xf numFmtId="164" fontId="12" fillId="0" borderId="0" xfId="0" applyNumberFormat="1" applyFont="1" applyFill="1" applyBorder="1" applyAlignment="1" applyProtection="1">
      <alignment horizontal="center" vertical="center" shrinkToFit="1"/>
    </xf>
    <xf numFmtId="164" fontId="11" fillId="0" borderId="0" xfId="0" applyNumberFormat="1" applyFont="1" applyFill="1" applyBorder="1" applyAlignment="1" applyProtection="1">
      <alignment horizontal="center" vertical="center" shrinkToFit="1"/>
    </xf>
    <xf numFmtId="164" fontId="12" fillId="0" borderId="0" xfId="0" applyNumberFormat="1" applyFont="1" applyFill="1" applyBorder="1" applyAlignment="1" applyProtection="1">
      <alignment vertical="center"/>
    </xf>
    <xf numFmtId="164" fontId="0" fillId="0" borderId="0" xfId="0" applyNumberFormat="1" applyFill="1" applyBorder="1" applyAlignment="1" applyProtection="1">
      <alignment vertical="center"/>
    </xf>
    <xf numFmtId="0" fontId="13" fillId="0" borderId="51" xfId="0" applyFont="1" applyFill="1" applyBorder="1" applyAlignment="1" applyProtection="1">
      <alignment horizontal="center"/>
    </xf>
    <xf numFmtId="0" fontId="0" fillId="0" borderId="7" xfId="0" applyBorder="1" applyAlignment="1" applyProtection="1">
      <alignment horizontal="center"/>
    </xf>
    <xf numFmtId="0" fontId="0" fillId="0" borderId="32" xfId="0" applyBorder="1" applyAlignment="1" applyProtection="1">
      <alignment horizontal="center"/>
    </xf>
    <xf numFmtId="14" fontId="12" fillId="0" borderId="0" xfId="0" applyNumberFormat="1" applyFont="1" applyFill="1" applyBorder="1" applyAlignment="1" applyProtection="1">
      <alignment horizontal="right"/>
    </xf>
    <xf numFmtId="0" fontId="2" fillId="0" borderId="0" xfId="0" applyFont="1" applyAlignment="1">
      <alignment horizontal="right"/>
    </xf>
    <xf numFmtId="0" fontId="22"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2" fillId="0" borderId="0" xfId="0" applyFont="1" applyAlignment="1" applyProtection="1">
      <alignment horizontal="center" vertical="center"/>
    </xf>
    <xf numFmtId="0" fontId="3" fillId="0" borderId="0" xfId="0" applyFont="1" applyFill="1" applyBorder="1" applyAlignment="1" applyProtection="1">
      <alignment horizontal="left" vertical="center"/>
    </xf>
    <xf numFmtId="0" fontId="9" fillId="0" borderId="0" xfId="0" applyFont="1" applyAlignment="1"/>
    <xf numFmtId="0" fontId="2" fillId="0" borderId="0" xfId="0" applyFont="1" applyFill="1" applyBorder="1" applyAlignment="1" applyProtection="1">
      <alignment horizontal="center" vertical="center"/>
    </xf>
    <xf numFmtId="0" fontId="22" fillId="0" borderId="0" xfId="0" applyFont="1" applyAlignment="1" applyProtection="1">
      <alignment horizontal="center" vertical="center"/>
    </xf>
    <xf numFmtId="0" fontId="1" fillId="0" borderId="0" xfId="0" applyFont="1" applyFill="1" applyBorder="1" applyAlignment="1" applyProtection="1">
      <alignment horizontal="center" vertical="center" wrapText="1"/>
    </xf>
    <xf numFmtId="0" fontId="0" fillId="0" borderId="0" xfId="0"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Border="1" applyAlignment="1">
      <alignment wrapText="1"/>
    </xf>
    <xf numFmtId="0" fontId="11" fillId="0" borderId="2" xfId="0" applyFont="1" applyBorder="1" applyAlignment="1" applyProtection="1">
      <alignment horizontal="center" wrapText="1"/>
      <protection locked="0"/>
    </xf>
    <xf numFmtId="0" fontId="5" fillId="0" borderId="0" xfId="0" applyFont="1" applyAlignment="1">
      <alignment horizontal="center" vertical="center"/>
    </xf>
    <xf numFmtId="0" fontId="5" fillId="0" borderId="0" xfId="0" applyFont="1" applyBorder="1" applyAlignment="1" applyProtection="1">
      <alignment horizontal="center" vertical="center"/>
      <protection locked="0"/>
    </xf>
    <xf numFmtId="0" fontId="13" fillId="0" borderId="3"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3" fillId="0" borderId="5" xfId="0" applyFont="1" applyBorder="1" applyAlignment="1">
      <alignment horizontal="center"/>
    </xf>
    <xf numFmtId="0" fontId="13" fillId="0" borderId="5" xfId="0" applyFont="1" applyBorder="1" applyAlignment="1"/>
    <xf numFmtId="0" fontId="9" fillId="0" borderId="51" xfId="0" applyFont="1" applyFill="1" applyBorder="1" applyAlignment="1">
      <alignment horizontal="center"/>
    </xf>
    <xf numFmtId="0" fontId="9" fillId="0" borderId="32" xfId="0" applyFont="1" applyFill="1" applyBorder="1" applyAlignment="1">
      <alignment horizontal="center"/>
    </xf>
    <xf numFmtId="0" fontId="9" fillId="0" borderId="2" xfId="0" applyFont="1" applyFill="1" applyBorder="1" applyAlignment="1">
      <alignment horizontal="center"/>
    </xf>
    <xf numFmtId="0" fontId="9" fillId="0" borderId="12" xfId="0" applyFont="1" applyFill="1" applyBorder="1" applyAlignment="1">
      <alignment horizontal="center"/>
    </xf>
    <xf numFmtId="0" fontId="9" fillId="0" borderId="13" xfId="0" applyFont="1" applyFill="1" applyBorder="1" applyAlignment="1">
      <alignment horizontal="center"/>
    </xf>
    <xf numFmtId="0" fontId="13" fillId="0" borderId="2" xfId="0" applyFont="1" applyBorder="1" applyAlignment="1" applyProtection="1">
      <alignment horizontal="center"/>
      <protection locked="0"/>
    </xf>
    <xf numFmtId="2" fontId="13" fillId="0" borderId="2" xfId="0" applyNumberFormat="1" applyFont="1" applyBorder="1" applyAlignment="1" applyProtection="1">
      <alignment horizontal="center"/>
      <protection locked="0"/>
    </xf>
    <xf numFmtId="0" fontId="0" fillId="0" borderId="6" xfId="0" applyBorder="1" applyAlignment="1">
      <alignment horizontal="center"/>
    </xf>
    <xf numFmtId="0" fontId="0" fillId="0" borderId="15" xfId="0" applyBorder="1" applyAlignment="1">
      <alignment horizontal="center"/>
    </xf>
    <xf numFmtId="0" fontId="13" fillId="0" borderId="0" xfId="0" applyFont="1" applyAlignment="1">
      <alignment horizontal="right"/>
    </xf>
    <xf numFmtId="0" fontId="0" fillId="0" borderId="51"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2" xfId="0" applyBorder="1" applyAlignment="1" applyProtection="1">
      <protection locked="0"/>
    </xf>
    <xf numFmtId="0" fontId="0" fillId="0" borderId="13" xfId="0" applyBorder="1" applyAlignment="1" applyProtection="1">
      <protection locked="0"/>
    </xf>
    <xf numFmtId="0" fontId="0" fillId="0" borderId="10" xfId="0" applyBorder="1" applyAlignment="1" applyProtection="1">
      <protection locked="0"/>
    </xf>
    <xf numFmtId="0" fontId="0" fillId="0" borderId="11" xfId="0" applyBorder="1" applyAlignment="1" applyProtection="1">
      <protection locked="0"/>
    </xf>
    <xf numFmtId="0" fontId="0" fillId="0" borderId="51" xfId="0" applyBorder="1" applyAlignment="1" applyProtection="1">
      <protection locked="0"/>
    </xf>
    <xf numFmtId="0" fontId="0" fillId="0" borderId="7" xfId="0" applyBorder="1" applyAlignment="1" applyProtection="1">
      <protection locked="0"/>
    </xf>
    <xf numFmtId="0" fontId="0" fillId="0" borderId="32" xfId="0" applyBorder="1" applyAlignment="1" applyProtection="1">
      <protection locked="0"/>
    </xf>
    <xf numFmtId="49" fontId="0" fillId="0" borderId="9" xfId="0" applyNumberFormat="1" applyBorder="1" applyAlignment="1" applyProtection="1">
      <alignment horizontal="left" vertical="center" wrapText="1"/>
      <protection locked="0"/>
    </xf>
    <xf numFmtId="0" fontId="0" fillId="0" borderId="17" xfId="0" applyBorder="1" applyAlignment="1" applyProtection="1">
      <alignment wrapText="1"/>
      <protection locked="0"/>
    </xf>
    <xf numFmtId="0" fontId="0" fillId="0" borderId="8" xfId="0" applyBorder="1" applyAlignment="1" applyProtection="1">
      <alignment wrapText="1"/>
      <protection locked="0"/>
    </xf>
    <xf numFmtId="0" fontId="0" fillId="0" borderId="18" xfId="0" applyBorder="1" applyAlignment="1" applyProtection="1">
      <alignment wrapText="1"/>
      <protection locked="0"/>
    </xf>
    <xf numFmtId="0" fontId="0" fillId="0" borderId="0" xfId="0" applyAlignment="1" applyProtection="1">
      <alignment wrapText="1"/>
      <protection locked="0"/>
    </xf>
    <xf numFmtId="0" fontId="0" fillId="0" borderId="19" xfId="0" applyBorder="1" applyAlignment="1" applyProtection="1">
      <alignment wrapText="1"/>
      <protection locked="0"/>
    </xf>
    <xf numFmtId="0" fontId="0" fillId="0" borderId="53" xfId="0" applyBorder="1" applyAlignment="1" applyProtection="1">
      <alignment wrapText="1"/>
      <protection locked="0"/>
    </xf>
    <xf numFmtId="0" fontId="0" fillId="0" borderId="54" xfId="0" applyBorder="1" applyAlignment="1" applyProtection="1">
      <alignment wrapText="1"/>
      <protection locked="0"/>
    </xf>
    <xf numFmtId="0" fontId="0" fillId="0" borderId="55" xfId="0" applyBorder="1" applyAlignment="1" applyProtection="1">
      <alignment wrapText="1"/>
      <protection locked="0"/>
    </xf>
    <xf numFmtId="0" fontId="33" fillId="0" borderId="0" xfId="0" applyFont="1" applyAlignment="1" applyProtection="1">
      <alignment horizontal="center" vertical="center" shrinkToFit="1"/>
    </xf>
    <xf numFmtId="0" fontId="33" fillId="0" borderId="0" xfId="0" applyFont="1" applyAlignment="1" applyProtection="1">
      <alignment shrinkToFit="1"/>
    </xf>
    <xf numFmtId="49" fontId="0" fillId="0" borderId="9" xfId="0" applyNumberFormat="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center" shrinkToFit="1"/>
    </xf>
    <xf numFmtId="0" fontId="0" fillId="0" borderId="57" xfId="0" applyBorder="1" applyAlignment="1">
      <alignment shrinkToFit="1"/>
    </xf>
    <xf numFmtId="0" fontId="0" fillId="0" borderId="58" xfId="0" applyBorder="1" applyAlignment="1">
      <alignment shrinkToFit="1"/>
    </xf>
    <xf numFmtId="0" fontId="4"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pplyProtection="1">
      <alignment horizontal="center" vertical="center"/>
    </xf>
    <xf numFmtId="0" fontId="35" fillId="4" borderId="0" xfId="0" applyFont="1" applyFill="1" applyAlignment="1" applyProtection="1">
      <alignment horizontal="center" vertical="center" shrinkToFit="1"/>
    </xf>
    <xf numFmtId="0" fontId="36" fillId="0" borderId="0" xfId="0" applyFont="1" applyAlignment="1">
      <alignment horizontal="center" vertical="center" shrinkToFit="1"/>
    </xf>
    <xf numFmtId="0" fontId="2" fillId="0" borderId="0" xfId="5" applyFont="1" applyBorder="1" applyAlignment="1">
      <alignment horizontal="center" vertical="center"/>
    </xf>
    <xf numFmtId="0" fontId="0" fillId="0" borderId="48" xfId="0" applyBorder="1" applyAlignment="1">
      <alignment horizontal="center" vertical="center" shrinkToFit="1"/>
    </xf>
    <xf numFmtId="0" fontId="0" fillId="0" borderId="59" xfId="0" applyBorder="1" applyAlignment="1">
      <alignment horizontal="center" vertical="center" shrinkToFit="1"/>
    </xf>
    <xf numFmtId="0" fontId="0" fillId="0" borderId="48" xfId="0" applyBorder="1" applyAlignment="1">
      <alignment horizontal="center" vertical="center"/>
    </xf>
  </cellXfs>
  <cellStyles count="6">
    <cellStyle name="Currency" xfId="1" builtinId="4"/>
    <cellStyle name="Hyperlink" xfId="2" builtinId="8"/>
    <cellStyle name="Normal" xfId="0" builtinId="0"/>
    <cellStyle name="Normal_Ag Bus Standards" xfId="3"/>
    <cellStyle name="Normal_An Sci Standards" xfId="4"/>
    <cellStyle name="Normal_Pl Sci Standards"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0</xdr:row>
      <xdr:rowOff>85725</xdr:rowOff>
    </xdr:from>
    <xdr:to>
      <xdr:col>1</xdr:col>
      <xdr:colOff>295275</xdr:colOff>
      <xdr:row>1</xdr:row>
      <xdr:rowOff>66675</xdr:rowOff>
    </xdr:to>
    <xdr:pic>
      <xdr:nvPicPr>
        <xdr:cNvPr id="12295" name="Picture 1" descr="AATA logo[1]"/>
        <xdr:cNvPicPr>
          <a:picLocks noChangeAspect="1" noChangeArrowheads="1"/>
        </xdr:cNvPicPr>
      </xdr:nvPicPr>
      <xdr:blipFill>
        <a:blip xmlns:r="http://schemas.openxmlformats.org/officeDocument/2006/relationships" r:embed="rId1" cstate="print"/>
        <a:srcRect/>
        <a:stretch>
          <a:fillRect/>
        </a:stretch>
      </xdr:blipFill>
      <xdr:spPr bwMode="auto">
        <a:xfrm>
          <a:off x="419100" y="85725"/>
          <a:ext cx="990600" cy="1143000"/>
        </a:xfrm>
        <a:prstGeom prst="rect">
          <a:avLst/>
        </a:prstGeom>
        <a:noFill/>
        <a:ln w="9525">
          <a:noFill/>
          <a:miter lim="800000"/>
          <a:headEnd/>
          <a:tailEnd/>
        </a:ln>
      </xdr:spPr>
    </xdr:pic>
    <xdr:clientData/>
  </xdr:twoCellAnchor>
  <xdr:twoCellAnchor editAs="oneCell">
    <xdr:from>
      <xdr:col>10</xdr:col>
      <xdr:colOff>304800</xdr:colOff>
      <xdr:row>0</xdr:row>
      <xdr:rowOff>323850</xdr:rowOff>
    </xdr:from>
    <xdr:to>
      <xdr:col>12</xdr:col>
      <xdr:colOff>304800</xdr:colOff>
      <xdr:row>1</xdr:row>
      <xdr:rowOff>457200</xdr:rowOff>
    </xdr:to>
    <xdr:pic>
      <xdr:nvPicPr>
        <xdr:cNvPr id="12296" name="Picture 3" descr="BW Emblem-Border"/>
        <xdr:cNvPicPr>
          <a:picLocks noChangeAspect="1" noChangeArrowheads="1"/>
        </xdr:cNvPicPr>
      </xdr:nvPicPr>
      <xdr:blipFill>
        <a:blip xmlns:r="http://schemas.openxmlformats.org/officeDocument/2006/relationships" r:embed="rId2" cstate="print"/>
        <a:srcRect/>
        <a:stretch>
          <a:fillRect/>
        </a:stretch>
      </xdr:blipFill>
      <xdr:spPr bwMode="auto">
        <a:xfrm>
          <a:off x="9496425" y="323850"/>
          <a:ext cx="1181100" cy="1295400"/>
        </a:xfrm>
        <a:prstGeom prst="rect">
          <a:avLst/>
        </a:prstGeom>
        <a:noFill/>
        <a:ln w="9525">
          <a:noFill/>
          <a:miter lim="800000"/>
          <a:headEnd/>
          <a:tailEnd/>
        </a:ln>
      </xdr:spPr>
    </xdr:pic>
    <xdr:clientData/>
  </xdr:twoCellAnchor>
  <xdr:twoCellAnchor editAs="oneCell">
    <xdr:from>
      <xdr:col>3</xdr:col>
      <xdr:colOff>466725</xdr:colOff>
      <xdr:row>0</xdr:row>
      <xdr:rowOff>28575</xdr:rowOff>
    </xdr:from>
    <xdr:to>
      <xdr:col>3</xdr:col>
      <xdr:colOff>1447800</xdr:colOff>
      <xdr:row>1</xdr:row>
      <xdr:rowOff>85725</xdr:rowOff>
    </xdr:to>
    <xdr:pic>
      <xdr:nvPicPr>
        <xdr:cNvPr id="12297" name="Picture 4" descr="Color Emblem-No Border"/>
        <xdr:cNvPicPr>
          <a:picLocks noChangeAspect="1" noChangeArrowheads="1"/>
        </xdr:cNvPicPr>
      </xdr:nvPicPr>
      <xdr:blipFill>
        <a:blip xmlns:r="http://schemas.openxmlformats.org/officeDocument/2006/relationships" r:embed="rId3" cstate="print"/>
        <a:srcRect/>
        <a:stretch>
          <a:fillRect/>
        </a:stretch>
      </xdr:blipFill>
      <xdr:spPr bwMode="auto">
        <a:xfrm>
          <a:off x="4400550" y="28575"/>
          <a:ext cx="981075" cy="1219200"/>
        </a:xfrm>
        <a:prstGeom prst="rect">
          <a:avLst/>
        </a:prstGeom>
        <a:noFill/>
        <a:ln w="9525">
          <a:noFill/>
          <a:miter lim="800000"/>
          <a:headEnd/>
          <a:tailEnd/>
        </a:ln>
      </xdr:spPr>
    </xdr:pic>
    <xdr:clientData/>
  </xdr:twoCellAnchor>
  <xdr:twoCellAnchor editAs="oneCell">
    <xdr:from>
      <xdr:col>1</xdr:col>
      <xdr:colOff>923925</xdr:colOff>
      <xdr:row>0</xdr:row>
      <xdr:rowOff>0</xdr:rowOff>
    </xdr:from>
    <xdr:to>
      <xdr:col>3</xdr:col>
      <xdr:colOff>0</xdr:colOff>
      <xdr:row>1</xdr:row>
      <xdr:rowOff>209550</xdr:rowOff>
    </xdr:to>
    <xdr:pic>
      <xdr:nvPicPr>
        <xdr:cNvPr id="12298" name="Picture 6" descr="AZ_Team_AgEd_color"/>
        <xdr:cNvPicPr>
          <a:picLocks noChangeAspect="1" noChangeArrowheads="1"/>
        </xdr:cNvPicPr>
      </xdr:nvPicPr>
      <xdr:blipFill>
        <a:blip xmlns:r="http://schemas.openxmlformats.org/officeDocument/2006/relationships" r:embed="rId4" cstate="print"/>
        <a:srcRect/>
        <a:stretch>
          <a:fillRect/>
        </a:stretch>
      </xdr:blipFill>
      <xdr:spPr bwMode="auto">
        <a:xfrm>
          <a:off x="2038350" y="0"/>
          <a:ext cx="1895475" cy="1371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64</xdr:row>
      <xdr:rowOff>0</xdr:rowOff>
    </xdr:from>
    <xdr:to>
      <xdr:col>2</xdr:col>
      <xdr:colOff>3714750</xdr:colOff>
      <xdr:row>64</xdr:row>
      <xdr:rowOff>0</xdr:rowOff>
    </xdr:to>
    <xdr:sp macro="" textlink="">
      <xdr:nvSpPr>
        <xdr:cNvPr id="14337" name="Text 3"/>
        <xdr:cNvSpPr txBox="1">
          <a:spLocks noChangeArrowheads="1"/>
        </xdr:cNvSpPr>
      </xdr:nvSpPr>
      <xdr:spPr bwMode="auto">
        <a:xfrm>
          <a:off x="447675" y="11811000"/>
          <a:ext cx="37147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en-US" sz="1400" b="1" i="1" u="none" strike="noStrike" baseline="0">
              <a:solidFill>
                <a:srgbClr val="000000"/>
              </a:solidFill>
              <a:latin typeface="Tms Rmn"/>
            </a:rPr>
            <a:t>KINGMAN HIGH SCHOOL</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 PAGE 2</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BUSINESS MANAGEMENT TECHNOLOGY - LEVEL II</a:t>
          </a:r>
        </a:p>
        <a:p>
          <a:pPr algn="ctr" rtl="0">
            <a:defRPr sz="1000"/>
          </a:pPr>
          <a:r>
            <a:rPr lang="en-US" sz="1000" b="1" i="0" u="none" strike="noStrike" baseline="0">
              <a:solidFill>
                <a:srgbClr val="000000"/>
              </a:solidFill>
              <a:latin typeface="Geneva"/>
            </a:rPr>
            <a:t>Competencies and Indicators</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xdr:colOff>
      <xdr:row>64</xdr:row>
      <xdr:rowOff>0</xdr:rowOff>
    </xdr:from>
    <xdr:to>
      <xdr:col>2</xdr:col>
      <xdr:colOff>3733800</xdr:colOff>
      <xdr:row>64</xdr:row>
      <xdr:rowOff>0</xdr:rowOff>
    </xdr:to>
    <xdr:sp macro="" textlink="">
      <xdr:nvSpPr>
        <xdr:cNvPr id="14338" name="Text 4"/>
        <xdr:cNvSpPr txBox="1">
          <a:spLocks noChangeArrowheads="1"/>
        </xdr:cNvSpPr>
      </xdr:nvSpPr>
      <xdr:spPr bwMode="auto">
        <a:xfrm>
          <a:off x="466725" y="11811000"/>
          <a:ext cx="37147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en-US" sz="1400" b="1" i="1" u="none" strike="noStrike" baseline="0">
              <a:solidFill>
                <a:srgbClr val="000000"/>
              </a:solidFill>
              <a:latin typeface="Tms Rmn"/>
            </a:rPr>
            <a:t>KINGMAN HIGH SCHOOL</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 PAGE 2</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APPLIED BIOLOGICAL SYSTEMS - LEVEL II</a:t>
          </a:r>
        </a:p>
        <a:p>
          <a:pPr algn="ctr" rtl="0">
            <a:defRPr sz="1000"/>
          </a:pPr>
          <a:r>
            <a:rPr lang="en-US" sz="1000" b="1" i="0" u="none" strike="noStrike" baseline="0">
              <a:solidFill>
                <a:srgbClr val="000000"/>
              </a:solidFill>
              <a:latin typeface="Geneva"/>
            </a:rPr>
            <a:t>Competencies and Indicators</a:t>
          </a:r>
        </a:p>
        <a:p>
          <a:pPr algn="ctr" rtl="0">
            <a:defRPr sz="1000"/>
          </a:pPr>
          <a:endParaRPr lang="en-US" sz="1000" b="1" i="0" u="none" strike="noStrike" baseline="0">
            <a:solidFill>
              <a:srgbClr val="000000"/>
            </a:solidFill>
            <a:latin typeface="Geneva"/>
          </a:endParaRPr>
        </a:p>
        <a:p>
          <a:pPr algn="ctr" rtl="0">
            <a:defRPr sz="1000"/>
          </a:pPr>
          <a:endParaRPr lang="en-US" sz="1000" b="1" i="0" u="none" strike="noStrike" baseline="0">
            <a:solidFill>
              <a:srgbClr val="000000"/>
            </a:solidFill>
            <a:latin typeface="Geneva"/>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           </a:t>
          </a:r>
        </a:p>
      </xdr:txBody>
    </xdr:sp>
    <xdr:clientData/>
  </xdr:twoCellAnchor>
  <xdr:twoCellAnchor>
    <xdr:from>
      <xdr:col>2</xdr:col>
      <xdr:colOff>9525</xdr:colOff>
      <xdr:row>64</xdr:row>
      <xdr:rowOff>0</xdr:rowOff>
    </xdr:from>
    <xdr:to>
      <xdr:col>2</xdr:col>
      <xdr:colOff>3724275</xdr:colOff>
      <xdr:row>64</xdr:row>
      <xdr:rowOff>0</xdr:rowOff>
    </xdr:to>
    <xdr:sp macro="" textlink="">
      <xdr:nvSpPr>
        <xdr:cNvPr id="14339" name="Text 5"/>
        <xdr:cNvSpPr txBox="1">
          <a:spLocks noChangeArrowheads="1"/>
        </xdr:cNvSpPr>
      </xdr:nvSpPr>
      <xdr:spPr bwMode="auto">
        <a:xfrm>
          <a:off x="457200" y="11811000"/>
          <a:ext cx="37147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en-US" sz="1400" b="1" i="1" u="none" strike="noStrike" baseline="0">
              <a:solidFill>
                <a:srgbClr val="000000"/>
              </a:solidFill>
              <a:latin typeface="Tms Rmn"/>
            </a:rPr>
            <a:t>KINGMAN HIGH SCHOOL</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MATRIX,PAGE 3</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APPLIED BIOLOGICAL SYSTEMS - LEVEL II</a:t>
          </a:r>
        </a:p>
        <a:p>
          <a:pPr algn="ctr" rtl="0">
            <a:defRPr sz="1000"/>
          </a:pPr>
          <a:r>
            <a:rPr lang="en-US" sz="1000" b="1" i="0" u="none" strike="noStrike" baseline="0">
              <a:solidFill>
                <a:srgbClr val="000000"/>
              </a:solidFill>
              <a:latin typeface="Geneva"/>
            </a:rPr>
            <a:t>Competencies and Indicators</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180975</xdr:colOff>
      <xdr:row>15</xdr:row>
      <xdr:rowOff>0</xdr:rowOff>
    </xdr:from>
    <xdr:to>
      <xdr:col>2</xdr:col>
      <xdr:colOff>3876675</xdr:colOff>
      <xdr:row>15</xdr:row>
      <xdr:rowOff>0</xdr:rowOff>
    </xdr:to>
    <xdr:sp macro="" textlink="">
      <xdr:nvSpPr>
        <xdr:cNvPr id="14340" name="Text 6"/>
        <xdr:cNvSpPr txBox="1">
          <a:spLocks noChangeArrowheads="1"/>
        </xdr:cNvSpPr>
      </xdr:nvSpPr>
      <xdr:spPr bwMode="auto">
        <a:xfrm>
          <a:off x="628650" y="3343275"/>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HUMAN SERVICES TECHNOLOGY</a:t>
          </a:r>
        </a:p>
        <a:p>
          <a:pPr algn="ctr" rtl="0">
            <a:defRPr sz="1000"/>
          </a:pPr>
          <a:r>
            <a:rPr lang="en-US" sz="1000" b="1" i="0" u="none" strike="noStrike" baseline="0">
              <a:solidFill>
                <a:srgbClr val="000000"/>
              </a:solidFill>
              <a:latin typeface="Geneva"/>
            </a:rPr>
            <a:t>APPAREL DESIGN AND MERCHANDISING</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20.0301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180975</xdr:colOff>
      <xdr:row>64</xdr:row>
      <xdr:rowOff>0</xdr:rowOff>
    </xdr:from>
    <xdr:to>
      <xdr:col>2</xdr:col>
      <xdr:colOff>3876675</xdr:colOff>
      <xdr:row>64</xdr:row>
      <xdr:rowOff>0</xdr:rowOff>
    </xdr:to>
    <xdr:sp macro="" textlink="">
      <xdr:nvSpPr>
        <xdr:cNvPr id="14341" name="Text 7"/>
        <xdr:cNvSpPr txBox="1">
          <a:spLocks noChangeArrowheads="1"/>
        </xdr:cNvSpPr>
      </xdr:nvSpPr>
      <xdr:spPr bwMode="auto">
        <a:xfrm>
          <a:off x="628650" y="11811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180975</xdr:colOff>
      <xdr:row>64</xdr:row>
      <xdr:rowOff>0</xdr:rowOff>
    </xdr:from>
    <xdr:to>
      <xdr:col>2</xdr:col>
      <xdr:colOff>3876675</xdr:colOff>
      <xdr:row>64</xdr:row>
      <xdr:rowOff>0</xdr:rowOff>
    </xdr:to>
    <xdr:sp macro="" textlink="">
      <xdr:nvSpPr>
        <xdr:cNvPr id="14342" name="Text 8"/>
        <xdr:cNvSpPr txBox="1">
          <a:spLocks noChangeArrowheads="1"/>
        </xdr:cNvSpPr>
      </xdr:nvSpPr>
      <xdr:spPr bwMode="auto">
        <a:xfrm>
          <a:off x="628650" y="11811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HUMAN SERVICES TECHNOLOGY</a:t>
          </a:r>
        </a:p>
        <a:p>
          <a:pPr algn="ctr" rtl="0">
            <a:defRPr sz="1000"/>
          </a:pPr>
          <a:r>
            <a:rPr lang="en-US" sz="1000" b="1" i="0" u="none" strike="noStrike" baseline="0">
              <a:solidFill>
                <a:srgbClr val="000000"/>
              </a:solidFill>
              <a:latin typeface="Geneva"/>
            </a:rPr>
            <a:t>APPAREL DESIGN AND MERCHANDISING</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20.0301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180975</xdr:colOff>
      <xdr:row>64</xdr:row>
      <xdr:rowOff>0</xdr:rowOff>
    </xdr:from>
    <xdr:to>
      <xdr:col>2</xdr:col>
      <xdr:colOff>3876675</xdr:colOff>
      <xdr:row>64</xdr:row>
      <xdr:rowOff>0</xdr:rowOff>
    </xdr:to>
    <xdr:sp macro="" textlink="">
      <xdr:nvSpPr>
        <xdr:cNvPr id="14343" name="Text 24"/>
        <xdr:cNvSpPr txBox="1">
          <a:spLocks noChangeArrowheads="1"/>
        </xdr:cNvSpPr>
      </xdr:nvSpPr>
      <xdr:spPr bwMode="auto">
        <a:xfrm>
          <a:off x="628650" y="11811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23</xdr:row>
      <xdr:rowOff>0</xdr:rowOff>
    </xdr:from>
    <xdr:to>
      <xdr:col>2</xdr:col>
      <xdr:colOff>3886200</xdr:colOff>
      <xdr:row>23</xdr:row>
      <xdr:rowOff>0</xdr:rowOff>
    </xdr:to>
    <xdr:sp macro="" textlink="">
      <xdr:nvSpPr>
        <xdr:cNvPr id="14344" name="Text 25"/>
        <xdr:cNvSpPr txBox="1">
          <a:spLocks noChangeArrowheads="1"/>
        </xdr:cNvSpPr>
      </xdr:nvSpPr>
      <xdr:spPr bwMode="auto">
        <a:xfrm>
          <a:off x="638175" y="462915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23</xdr:row>
      <xdr:rowOff>0</xdr:rowOff>
    </xdr:from>
    <xdr:to>
      <xdr:col>2</xdr:col>
      <xdr:colOff>3886200</xdr:colOff>
      <xdr:row>23</xdr:row>
      <xdr:rowOff>0</xdr:rowOff>
    </xdr:to>
    <xdr:sp macro="" textlink="">
      <xdr:nvSpPr>
        <xdr:cNvPr id="14345" name="Text 26"/>
        <xdr:cNvSpPr txBox="1">
          <a:spLocks noChangeArrowheads="1"/>
        </xdr:cNvSpPr>
      </xdr:nvSpPr>
      <xdr:spPr bwMode="auto">
        <a:xfrm>
          <a:off x="638175" y="462915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INFORMATION TECHNOLOGY</a:t>
          </a:r>
        </a:p>
        <a:p>
          <a:pPr algn="ctr" rtl="0">
            <a:defRPr sz="1000"/>
          </a:pPr>
          <a:r>
            <a:rPr lang="en-US" sz="1000" b="1" i="0" u="none" strike="noStrike" baseline="0">
              <a:solidFill>
                <a:srgbClr val="000000"/>
              </a:solidFill>
              <a:latin typeface="Geneva"/>
            </a:rPr>
            <a:t>COMMERCIAL ART</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50.0402</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64</xdr:row>
      <xdr:rowOff>0</xdr:rowOff>
    </xdr:from>
    <xdr:to>
      <xdr:col>2</xdr:col>
      <xdr:colOff>3886200</xdr:colOff>
      <xdr:row>64</xdr:row>
      <xdr:rowOff>0</xdr:rowOff>
    </xdr:to>
    <xdr:sp macro="" textlink="">
      <xdr:nvSpPr>
        <xdr:cNvPr id="14346" name="Text 27"/>
        <xdr:cNvSpPr txBox="1">
          <a:spLocks noChangeArrowheads="1"/>
        </xdr:cNvSpPr>
      </xdr:nvSpPr>
      <xdr:spPr bwMode="auto">
        <a:xfrm>
          <a:off x="638175" y="11811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HUMAN SERVICES TECHNOLOGY</a:t>
          </a:r>
        </a:p>
        <a:p>
          <a:pPr algn="ctr" rtl="0">
            <a:defRPr sz="1000"/>
          </a:pPr>
          <a:r>
            <a:rPr lang="en-US" sz="1000" b="1" i="0" u="none" strike="noStrike" baseline="0">
              <a:solidFill>
                <a:srgbClr val="000000"/>
              </a:solidFill>
              <a:latin typeface="Geneva"/>
            </a:rPr>
            <a:t>CHILD CARE AND GUIDANCE</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20.0201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23</xdr:row>
      <xdr:rowOff>0</xdr:rowOff>
    </xdr:from>
    <xdr:to>
      <xdr:col>2</xdr:col>
      <xdr:colOff>4410075</xdr:colOff>
      <xdr:row>23</xdr:row>
      <xdr:rowOff>0</xdr:rowOff>
    </xdr:to>
    <xdr:sp macro="" textlink="">
      <xdr:nvSpPr>
        <xdr:cNvPr id="14347" name="Text 28"/>
        <xdr:cNvSpPr txBox="1">
          <a:spLocks noChangeArrowheads="1"/>
        </xdr:cNvSpPr>
      </xdr:nvSpPr>
      <xdr:spPr bwMode="auto">
        <a:xfrm>
          <a:off x="638175" y="4629150"/>
          <a:ext cx="42195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DRAFTING TECHNOLOGY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48.0101</a:t>
          </a:r>
        </a:p>
        <a:p>
          <a:pPr algn="ctr" rtl="0">
            <a:defRPr sz="1000"/>
          </a:pPr>
          <a:r>
            <a:rPr lang="en-US" sz="1000" b="1" i="0" u="none" strike="noStrike" baseline="0">
              <a:solidFill>
                <a:srgbClr val="000000"/>
              </a:solidFill>
              <a:latin typeface="Times New Roman"/>
              <a:cs typeface="Times New Roman"/>
            </a:rPr>
            <a:t>OCTOBER 1995</a:t>
          </a:r>
        </a:p>
      </xdr:txBody>
    </xdr:sp>
    <xdr:clientData/>
  </xdr:twoCellAnchor>
  <xdr:twoCellAnchor>
    <xdr:from>
      <xdr:col>2</xdr:col>
      <xdr:colOff>190500</xdr:colOff>
      <xdr:row>64</xdr:row>
      <xdr:rowOff>0</xdr:rowOff>
    </xdr:from>
    <xdr:to>
      <xdr:col>2</xdr:col>
      <xdr:colOff>3886200</xdr:colOff>
      <xdr:row>64</xdr:row>
      <xdr:rowOff>0</xdr:rowOff>
    </xdr:to>
    <xdr:sp macro="" textlink="">
      <xdr:nvSpPr>
        <xdr:cNvPr id="14348" name="Text 29"/>
        <xdr:cNvSpPr txBox="1">
          <a:spLocks noChangeArrowheads="1"/>
        </xdr:cNvSpPr>
      </xdr:nvSpPr>
      <xdr:spPr bwMode="auto">
        <a:xfrm>
          <a:off x="638175" y="11811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64</xdr:row>
      <xdr:rowOff>0</xdr:rowOff>
    </xdr:from>
    <xdr:to>
      <xdr:col>2</xdr:col>
      <xdr:colOff>3886200</xdr:colOff>
      <xdr:row>64</xdr:row>
      <xdr:rowOff>0</xdr:rowOff>
    </xdr:to>
    <xdr:sp macro="" textlink="">
      <xdr:nvSpPr>
        <xdr:cNvPr id="14349" name="Text 30"/>
        <xdr:cNvSpPr txBox="1">
          <a:spLocks noChangeArrowheads="1"/>
        </xdr:cNvSpPr>
      </xdr:nvSpPr>
      <xdr:spPr bwMode="auto">
        <a:xfrm>
          <a:off x="638175" y="11811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INFORMATION TECHNOLOGY</a:t>
          </a:r>
        </a:p>
        <a:p>
          <a:pPr algn="ctr" rtl="0">
            <a:defRPr sz="1000"/>
          </a:pPr>
          <a:r>
            <a:rPr lang="en-US" sz="1000" b="1" i="0" u="none" strike="noStrike" baseline="0">
              <a:solidFill>
                <a:srgbClr val="000000"/>
              </a:solidFill>
              <a:latin typeface="Geneva"/>
            </a:rPr>
            <a:t>COMMERCIAL ART</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50.0402</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64</xdr:row>
      <xdr:rowOff>0</xdr:rowOff>
    </xdr:from>
    <xdr:to>
      <xdr:col>2</xdr:col>
      <xdr:colOff>3886200</xdr:colOff>
      <xdr:row>64</xdr:row>
      <xdr:rowOff>0</xdr:rowOff>
    </xdr:to>
    <xdr:sp macro="" textlink="">
      <xdr:nvSpPr>
        <xdr:cNvPr id="14350" name="Text 31"/>
        <xdr:cNvSpPr txBox="1">
          <a:spLocks noChangeArrowheads="1"/>
        </xdr:cNvSpPr>
      </xdr:nvSpPr>
      <xdr:spPr bwMode="auto">
        <a:xfrm>
          <a:off x="638175" y="11811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INFORMATION TECHNOLOGY</a:t>
          </a:r>
        </a:p>
        <a:p>
          <a:pPr algn="ctr" rtl="0">
            <a:defRPr sz="1000"/>
          </a:pPr>
          <a:r>
            <a:rPr lang="en-US" sz="1000" b="1" i="0" u="none" strike="noStrike" baseline="0">
              <a:solidFill>
                <a:srgbClr val="000000"/>
              </a:solidFill>
              <a:latin typeface="Geneva"/>
            </a:rPr>
            <a:t>COMMERCIAL ART</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50.0402</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0</xdr:colOff>
      <xdr:row>50</xdr:row>
      <xdr:rowOff>0</xdr:rowOff>
    </xdr:from>
    <xdr:to>
      <xdr:col>2</xdr:col>
      <xdr:colOff>3714750</xdr:colOff>
      <xdr:row>50</xdr:row>
      <xdr:rowOff>0</xdr:rowOff>
    </xdr:to>
    <xdr:sp macro="" textlink="">
      <xdr:nvSpPr>
        <xdr:cNvPr id="14351" name="Text 33"/>
        <xdr:cNvSpPr txBox="1">
          <a:spLocks noChangeArrowheads="1"/>
        </xdr:cNvSpPr>
      </xdr:nvSpPr>
      <xdr:spPr bwMode="auto">
        <a:xfrm>
          <a:off x="447675" y="8763000"/>
          <a:ext cx="37147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en-US" sz="1400" b="1" i="1" u="none" strike="noStrike" baseline="0">
              <a:solidFill>
                <a:srgbClr val="000000"/>
              </a:solidFill>
              <a:latin typeface="Tms Rmn"/>
            </a:rPr>
            <a:t>KINGMAN HIGH SCHOOL</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 PAGE 2</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BUSINESS MANAGEMENT TECHNOLOGY - LEVEL II</a:t>
          </a:r>
        </a:p>
        <a:p>
          <a:pPr algn="ctr" rtl="0">
            <a:defRPr sz="1000"/>
          </a:pPr>
          <a:r>
            <a:rPr lang="en-US" sz="1000" b="1" i="0" u="none" strike="noStrike" baseline="0">
              <a:solidFill>
                <a:srgbClr val="000000"/>
              </a:solidFill>
              <a:latin typeface="Geneva"/>
            </a:rPr>
            <a:t>Competencies and Indicators</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xdr:colOff>
      <xdr:row>50</xdr:row>
      <xdr:rowOff>0</xdr:rowOff>
    </xdr:from>
    <xdr:to>
      <xdr:col>2</xdr:col>
      <xdr:colOff>3733800</xdr:colOff>
      <xdr:row>50</xdr:row>
      <xdr:rowOff>0</xdr:rowOff>
    </xdr:to>
    <xdr:sp macro="" textlink="">
      <xdr:nvSpPr>
        <xdr:cNvPr id="14352" name="Text 34"/>
        <xdr:cNvSpPr txBox="1">
          <a:spLocks noChangeArrowheads="1"/>
        </xdr:cNvSpPr>
      </xdr:nvSpPr>
      <xdr:spPr bwMode="auto">
        <a:xfrm>
          <a:off x="466725" y="8763000"/>
          <a:ext cx="37147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en-US" sz="1400" b="1" i="1" u="none" strike="noStrike" baseline="0">
              <a:solidFill>
                <a:srgbClr val="000000"/>
              </a:solidFill>
              <a:latin typeface="Tms Rmn"/>
            </a:rPr>
            <a:t>KINGMAN HIGH SCHOOL</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 PAGE 2</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APPLIED BIOLOGICAL SYSTEMS - LEVEL II</a:t>
          </a:r>
        </a:p>
        <a:p>
          <a:pPr algn="ctr" rtl="0">
            <a:defRPr sz="1000"/>
          </a:pPr>
          <a:r>
            <a:rPr lang="en-US" sz="1000" b="1" i="0" u="none" strike="noStrike" baseline="0">
              <a:solidFill>
                <a:srgbClr val="000000"/>
              </a:solidFill>
              <a:latin typeface="Geneva"/>
            </a:rPr>
            <a:t>Competencies and Indicators</a:t>
          </a:r>
        </a:p>
        <a:p>
          <a:pPr algn="ctr" rtl="0">
            <a:defRPr sz="1000"/>
          </a:pPr>
          <a:endParaRPr lang="en-US" sz="1000" b="1" i="0" u="none" strike="noStrike" baseline="0">
            <a:solidFill>
              <a:srgbClr val="000000"/>
            </a:solidFill>
            <a:latin typeface="Geneva"/>
          </a:endParaRPr>
        </a:p>
        <a:p>
          <a:pPr algn="ctr" rtl="0">
            <a:defRPr sz="1000"/>
          </a:pPr>
          <a:endParaRPr lang="en-US" sz="1000" b="1" i="0" u="none" strike="noStrike" baseline="0">
            <a:solidFill>
              <a:srgbClr val="000000"/>
            </a:solidFill>
            <a:latin typeface="Geneva"/>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           </a:t>
          </a:r>
        </a:p>
      </xdr:txBody>
    </xdr:sp>
    <xdr:clientData/>
  </xdr:twoCellAnchor>
  <xdr:twoCellAnchor>
    <xdr:from>
      <xdr:col>2</xdr:col>
      <xdr:colOff>9525</xdr:colOff>
      <xdr:row>50</xdr:row>
      <xdr:rowOff>0</xdr:rowOff>
    </xdr:from>
    <xdr:to>
      <xdr:col>2</xdr:col>
      <xdr:colOff>3724275</xdr:colOff>
      <xdr:row>50</xdr:row>
      <xdr:rowOff>0</xdr:rowOff>
    </xdr:to>
    <xdr:sp macro="" textlink="">
      <xdr:nvSpPr>
        <xdr:cNvPr id="14353" name="Text 35"/>
        <xdr:cNvSpPr txBox="1">
          <a:spLocks noChangeArrowheads="1"/>
        </xdr:cNvSpPr>
      </xdr:nvSpPr>
      <xdr:spPr bwMode="auto">
        <a:xfrm>
          <a:off x="457200" y="8763000"/>
          <a:ext cx="37147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en-US" sz="1400" b="1" i="1" u="none" strike="noStrike" baseline="0">
              <a:solidFill>
                <a:srgbClr val="000000"/>
              </a:solidFill>
              <a:latin typeface="Tms Rmn"/>
            </a:rPr>
            <a:t>KINGMAN HIGH SCHOOL</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MATRIX,PAGE 3</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APPLIED BIOLOGICAL SYSTEMS - LEVEL II</a:t>
          </a:r>
        </a:p>
        <a:p>
          <a:pPr algn="ctr" rtl="0">
            <a:defRPr sz="1000"/>
          </a:pPr>
          <a:r>
            <a:rPr lang="en-US" sz="1000" b="1" i="0" u="none" strike="noStrike" baseline="0">
              <a:solidFill>
                <a:srgbClr val="000000"/>
              </a:solidFill>
              <a:latin typeface="Geneva"/>
            </a:rPr>
            <a:t>Competencies and Indicators</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180975</xdr:colOff>
      <xdr:row>50</xdr:row>
      <xdr:rowOff>0</xdr:rowOff>
    </xdr:from>
    <xdr:to>
      <xdr:col>2</xdr:col>
      <xdr:colOff>3876675</xdr:colOff>
      <xdr:row>50</xdr:row>
      <xdr:rowOff>0</xdr:rowOff>
    </xdr:to>
    <xdr:sp macro="" textlink="">
      <xdr:nvSpPr>
        <xdr:cNvPr id="14354" name="Text 36"/>
        <xdr:cNvSpPr txBox="1">
          <a:spLocks noChangeArrowheads="1"/>
        </xdr:cNvSpPr>
      </xdr:nvSpPr>
      <xdr:spPr bwMode="auto">
        <a:xfrm>
          <a:off x="628650"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180975</xdr:colOff>
      <xdr:row>50</xdr:row>
      <xdr:rowOff>0</xdr:rowOff>
    </xdr:from>
    <xdr:to>
      <xdr:col>2</xdr:col>
      <xdr:colOff>3876675</xdr:colOff>
      <xdr:row>50</xdr:row>
      <xdr:rowOff>0</xdr:rowOff>
    </xdr:to>
    <xdr:sp macro="" textlink="">
      <xdr:nvSpPr>
        <xdr:cNvPr id="14355" name="Text 37"/>
        <xdr:cNvSpPr txBox="1">
          <a:spLocks noChangeArrowheads="1"/>
        </xdr:cNvSpPr>
      </xdr:nvSpPr>
      <xdr:spPr bwMode="auto">
        <a:xfrm>
          <a:off x="628650"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HUMAN SERVICES TECHNOLOGY</a:t>
          </a:r>
        </a:p>
        <a:p>
          <a:pPr algn="ctr" rtl="0">
            <a:defRPr sz="1000"/>
          </a:pPr>
          <a:r>
            <a:rPr lang="en-US" sz="1000" b="1" i="0" u="none" strike="noStrike" baseline="0">
              <a:solidFill>
                <a:srgbClr val="000000"/>
              </a:solidFill>
              <a:latin typeface="Geneva"/>
            </a:rPr>
            <a:t>APPAREL DESIGN AND MERCHANDISING</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20.0301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180975</xdr:colOff>
      <xdr:row>50</xdr:row>
      <xdr:rowOff>0</xdr:rowOff>
    </xdr:from>
    <xdr:to>
      <xdr:col>2</xdr:col>
      <xdr:colOff>3876675</xdr:colOff>
      <xdr:row>50</xdr:row>
      <xdr:rowOff>0</xdr:rowOff>
    </xdr:to>
    <xdr:sp macro="" textlink="">
      <xdr:nvSpPr>
        <xdr:cNvPr id="14356" name="Text 38"/>
        <xdr:cNvSpPr txBox="1">
          <a:spLocks noChangeArrowheads="1"/>
        </xdr:cNvSpPr>
      </xdr:nvSpPr>
      <xdr:spPr bwMode="auto">
        <a:xfrm>
          <a:off x="628650"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50</xdr:row>
      <xdr:rowOff>0</xdr:rowOff>
    </xdr:from>
    <xdr:to>
      <xdr:col>2</xdr:col>
      <xdr:colOff>3886200</xdr:colOff>
      <xdr:row>50</xdr:row>
      <xdr:rowOff>0</xdr:rowOff>
    </xdr:to>
    <xdr:sp macro="" textlink="">
      <xdr:nvSpPr>
        <xdr:cNvPr id="14357" name="Text 39"/>
        <xdr:cNvSpPr txBox="1">
          <a:spLocks noChangeArrowheads="1"/>
        </xdr:cNvSpPr>
      </xdr:nvSpPr>
      <xdr:spPr bwMode="auto">
        <a:xfrm>
          <a:off x="638175"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HUMAN SERVICES TECHNOLOGY</a:t>
          </a:r>
        </a:p>
        <a:p>
          <a:pPr algn="ctr" rtl="0">
            <a:defRPr sz="1000"/>
          </a:pPr>
          <a:r>
            <a:rPr lang="en-US" sz="1000" b="1" i="0" u="none" strike="noStrike" baseline="0">
              <a:solidFill>
                <a:srgbClr val="000000"/>
              </a:solidFill>
              <a:latin typeface="Geneva"/>
            </a:rPr>
            <a:t>CHILD CARE AND GUIDANCE</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20.0201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50</xdr:row>
      <xdr:rowOff>0</xdr:rowOff>
    </xdr:from>
    <xdr:to>
      <xdr:col>2</xdr:col>
      <xdr:colOff>3886200</xdr:colOff>
      <xdr:row>50</xdr:row>
      <xdr:rowOff>0</xdr:rowOff>
    </xdr:to>
    <xdr:sp macro="" textlink="">
      <xdr:nvSpPr>
        <xdr:cNvPr id="14358" name="Text 40"/>
        <xdr:cNvSpPr txBox="1">
          <a:spLocks noChangeArrowheads="1"/>
        </xdr:cNvSpPr>
      </xdr:nvSpPr>
      <xdr:spPr bwMode="auto">
        <a:xfrm>
          <a:off x="638175"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50</xdr:row>
      <xdr:rowOff>0</xdr:rowOff>
    </xdr:from>
    <xdr:to>
      <xdr:col>2</xdr:col>
      <xdr:colOff>3886200</xdr:colOff>
      <xdr:row>50</xdr:row>
      <xdr:rowOff>0</xdr:rowOff>
    </xdr:to>
    <xdr:sp macro="" textlink="">
      <xdr:nvSpPr>
        <xdr:cNvPr id="14359" name="Text 41"/>
        <xdr:cNvSpPr txBox="1">
          <a:spLocks noChangeArrowheads="1"/>
        </xdr:cNvSpPr>
      </xdr:nvSpPr>
      <xdr:spPr bwMode="auto">
        <a:xfrm>
          <a:off x="638175"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INFORMATION TECHNOLOGY</a:t>
          </a:r>
        </a:p>
        <a:p>
          <a:pPr algn="ctr" rtl="0">
            <a:defRPr sz="1000"/>
          </a:pPr>
          <a:r>
            <a:rPr lang="en-US" sz="1000" b="1" i="0" u="none" strike="noStrike" baseline="0">
              <a:solidFill>
                <a:srgbClr val="000000"/>
              </a:solidFill>
              <a:latin typeface="Geneva"/>
            </a:rPr>
            <a:t>COMMERCIAL ART</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50.0402</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50</xdr:row>
      <xdr:rowOff>0</xdr:rowOff>
    </xdr:from>
    <xdr:to>
      <xdr:col>2</xdr:col>
      <xdr:colOff>3886200</xdr:colOff>
      <xdr:row>50</xdr:row>
      <xdr:rowOff>0</xdr:rowOff>
    </xdr:to>
    <xdr:sp macro="" textlink="">
      <xdr:nvSpPr>
        <xdr:cNvPr id="14360" name="Text 42"/>
        <xdr:cNvSpPr txBox="1">
          <a:spLocks noChangeArrowheads="1"/>
        </xdr:cNvSpPr>
      </xdr:nvSpPr>
      <xdr:spPr bwMode="auto">
        <a:xfrm>
          <a:off x="638175"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INFORMATION TECHNOLOGY</a:t>
          </a:r>
        </a:p>
        <a:p>
          <a:pPr algn="ctr" rtl="0">
            <a:defRPr sz="1000"/>
          </a:pPr>
          <a:r>
            <a:rPr lang="en-US" sz="1000" b="1" i="0" u="none" strike="noStrike" baseline="0">
              <a:solidFill>
                <a:srgbClr val="000000"/>
              </a:solidFill>
              <a:latin typeface="Geneva"/>
            </a:rPr>
            <a:t>COMMERCIAL ART</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50.0402</a:t>
          </a:r>
        </a:p>
        <a:p>
          <a:pPr algn="ctr" rtl="0">
            <a:defRPr sz="1000"/>
          </a:pPr>
          <a:endParaRPr lang="en-US" sz="1000" b="1" i="0" u="none" strike="noStrike" baseline="0">
            <a:solidFill>
              <a:srgbClr val="000000"/>
            </a:solidFill>
            <a:latin typeface="Geneva"/>
          </a:endParaRPr>
        </a:p>
      </xdr:txBody>
    </xdr:sp>
    <xdr:clientData/>
  </xdr:twoCellAnchor>
  <xdr:twoCellAnchor editAs="absolute">
    <xdr:from>
      <xdr:col>2</xdr:col>
      <xdr:colOff>779318</xdr:colOff>
      <xdr:row>348</xdr:row>
      <xdr:rowOff>151535</xdr:rowOff>
    </xdr:from>
    <xdr:to>
      <xdr:col>2</xdr:col>
      <xdr:colOff>3341543</xdr:colOff>
      <xdr:row>354</xdr:row>
      <xdr:rowOff>43296</xdr:rowOff>
    </xdr:to>
    <xdr:sp macro="" textlink="">
      <xdr:nvSpPr>
        <xdr:cNvPr id="14361" name="Text 34"/>
        <xdr:cNvSpPr>
          <a:spLocks noChangeArrowheads="1"/>
        </xdr:cNvSpPr>
      </xdr:nvSpPr>
      <xdr:spPr bwMode="auto">
        <a:xfrm>
          <a:off x="1229591" y="59630830"/>
          <a:ext cx="2562225" cy="826943"/>
        </a:xfrm>
        <a:prstGeom prst="roundRect">
          <a:avLst>
            <a:gd name="adj" fmla="val 16667"/>
          </a:avLst>
        </a:prstGeom>
        <a:solidFill>
          <a:srgbClr val="FFFF99"/>
        </a:solidFill>
        <a:ln w="9525">
          <a:solidFill>
            <a:srgbClr val="000000"/>
          </a:solidFill>
          <a:round/>
          <a:headEnd/>
          <a:tailEnd/>
        </a:ln>
      </xdr:spPr>
      <xdr:txBody>
        <a:bodyPr vertOverflow="clip" wrap="square" lIns="27432" tIns="22860" rIns="0" bIns="0" anchor="t" upright="1"/>
        <a:lstStyle/>
        <a:p>
          <a:pPr algn="l" rtl="0">
            <a:defRPr sz="1000"/>
          </a:pPr>
          <a:r>
            <a:rPr lang="en-US" sz="800" b="0" i="0" u="none" strike="noStrike" baseline="0">
              <a:solidFill>
                <a:srgbClr val="FF0000"/>
              </a:solidFill>
              <a:latin typeface="Geneva"/>
            </a:rPr>
            <a:t>Note:  </a:t>
          </a:r>
          <a:r>
            <a:rPr lang="en-US" sz="800" b="0" i="0" u="none" strike="noStrike" baseline="0">
              <a:solidFill>
                <a:srgbClr val="000000"/>
              </a:solidFill>
              <a:latin typeface="Geneva"/>
            </a:rPr>
            <a:t>This Checklist is to be used as a master document to determine if 100% of the </a:t>
          </a:r>
          <a:r>
            <a:rPr lang="en-US" sz="800" b="0" i="0" u="sng" strike="noStrike" baseline="0">
              <a:solidFill>
                <a:srgbClr val="000000"/>
              </a:solidFill>
              <a:latin typeface="Geneva"/>
            </a:rPr>
            <a:t>standards</a:t>
          </a:r>
          <a:r>
            <a:rPr lang="en-US" sz="800" b="0" i="0" u="none" strike="noStrike" baseline="0">
              <a:solidFill>
                <a:srgbClr val="000000"/>
              </a:solidFill>
              <a:latin typeface="Geneva"/>
            </a:rPr>
            <a:t> (not measures) are being taught in a program.  The number of </a:t>
          </a:r>
          <a:r>
            <a:rPr lang="en-US" sz="800" b="0" i="0" u="sng" strike="noStrike" baseline="0">
              <a:solidFill>
                <a:srgbClr val="000000"/>
              </a:solidFill>
              <a:latin typeface="Geneva"/>
            </a:rPr>
            <a:t>measures</a:t>
          </a:r>
          <a:r>
            <a:rPr lang="en-US" sz="800" b="0" i="0" u="none" strike="noStrike" baseline="0">
              <a:solidFill>
                <a:srgbClr val="000000"/>
              </a:solidFill>
              <a:latin typeface="Geneva"/>
            </a:rPr>
            <a:t> a student attains can help determine  the student's  "Level of Attainment".</a:t>
          </a:r>
        </a:p>
      </xdr:txBody>
    </xdr:sp>
    <xdr:clientData/>
  </xdr:twoCellAnchor>
  <xdr:twoCellAnchor>
    <xdr:from>
      <xdr:col>2</xdr:col>
      <xdr:colOff>190500</xdr:colOff>
      <xdr:row>26</xdr:row>
      <xdr:rowOff>0</xdr:rowOff>
    </xdr:from>
    <xdr:to>
      <xdr:col>2</xdr:col>
      <xdr:colOff>3886200</xdr:colOff>
      <xdr:row>26</xdr:row>
      <xdr:rowOff>0</xdr:rowOff>
    </xdr:to>
    <xdr:sp macro="" textlink="">
      <xdr:nvSpPr>
        <xdr:cNvPr id="14362" name="Text 25"/>
        <xdr:cNvSpPr txBox="1">
          <a:spLocks noChangeArrowheads="1"/>
        </xdr:cNvSpPr>
      </xdr:nvSpPr>
      <xdr:spPr bwMode="auto">
        <a:xfrm>
          <a:off x="638175" y="5057775"/>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26</xdr:row>
      <xdr:rowOff>0</xdr:rowOff>
    </xdr:from>
    <xdr:to>
      <xdr:col>2</xdr:col>
      <xdr:colOff>3886200</xdr:colOff>
      <xdr:row>26</xdr:row>
      <xdr:rowOff>0</xdr:rowOff>
    </xdr:to>
    <xdr:sp macro="" textlink="">
      <xdr:nvSpPr>
        <xdr:cNvPr id="14363" name="Text 26"/>
        <xdr:cNvSpPr txBox="1">
          <a:spLocks noChangeArrowheads="1"/>
        </xdr:cNvSpPr>
      </xdr:nvSpPr>
      <xdr:spPr bwMode="auto">
        <a:xfrm>
          <a:off x="638175" y="5057775"/>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INFORMATION TECHNOLOGY</a:t>
          </a:r>
        </a:p>
        <a:p>
          <a:pPr algn="ctr" rtl="0">
            <a:defRPr sz="1000"/>
          </a:pPr>
          <a:r>
            <a:rPr lang="en-US" sz="1000" b="1" i="0" u="none" strike="noStrike" baseline="0">
              <a:solidFill>
                <a:srgbClr val="000000"/>
              </a:solidFill>
              <a:latin typeface="Geneva"/>
            </a:rPr>
            <a:t>COMMERCIAL ART</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50.0402</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26</xdr:row>
      <xdr:rowOff>0</xdr:rowOff>
    </xdr:from>
    <xdr:to>
      <xdr:col>2</xdr:col>
      <xdr:colOff>4410075</xdr:colOff>
      <xdr:row>26</xdr:row>
      <xdr:rowOff>0</xdr:rowOff>
    </xdr:to>
    <xdr:sp macro="" textlink="">
      <xdr:nvSpPr>
        <xdr:cNvPr id="14364" name="Text 28"/>
        <xdr:cNvSpPr txBox="1">
          <a:spLocks noChangeArrowheads="1"/>
        </xdr:cNvSpPr>
      </xdr:nvSpPr>
      <xdr:spPr bwMode="auto">
        <a:xfrm>
          <a:off x="638175" y="5057775"/>
          <a:ext cx="42195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DRAFTING TECHNOLOGY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48.0101</a:t>
          </a:r>
        </a:p>
        <a:p>
          <a:pPr algn="ctr" rtl="0">
            <a:defRPr sz="1000"/>
          </a:pPr>
          <a:r>
            <a:rPr lang="en-US" sz="1000" b="1" i="0" u="none" strike="noStrike" baseline="0">
              <a:solidFill>
                <a:srgbClr val="000000"/>
              </a:solidFill>
              <a:latin typeface="Times New Roman"/>
              <a:cs typeface="Times New Roman"/>
            </a:rPr>
            <a:t>OCTOBER 1995</a:t>
          </a:r>
        </a:p>
      </xdr:txBody>
    </xdr:sp>
    <xdr:clientData/>
  </xdr:twoCellAnchor>
  <xdr:twoCellAnchor>
    <xdr:from>
      <xdr:col>0</xdr:col>
      <xdr:colOff>114300</xdr:colOff>
      <xdr:row>3</xdr:row>
      <xdr:rowOff>0</xdr:rowOff>
    </xdr:from>
    <xdr:to>
      <xdr:col>0</xdr:col>
      <xdr:colOff>400050</xdr:colOff>
      <xdr:row>3</xdr:row>
      <xdr:rowOff>0</xdr:rowOff>
    </xdr:to>
    <xdr:sp macro="" textlink="">
      <xdr:nvSpPr>
        <xdr:cNvPr id="14365" name="Text 1"/>
        <xdr:cNvSpPr txBox="1">
          <a:spLocks noChangeArrowheads="1"/>
        </xdr:cNvSpPr>
      </xdr:nvSpPr>
      <xdr:spPr bwMode="auto">
        <a:xfrm>
          <a:off x="114300" y="1076325"/>
          <a:ext cx="2857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r>
            <a:rPr lang="en-US" sz="1200" b="1" i="0" u="none" strike="noStrike" baseline="0">
              <a:solidFill>
                <a:srgbClr val="000000"/>
              </a:solidFill>
              <a:latin typeface="Times New Roman"/>
              <a:cs typeface="Times New Roman"/>
            </a:rPr>
            <a:t>AGRICULTURE BUSINESS MANTAGEMENT</a:t>
          </a: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PLANT SCIENCE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01.0304</a:t>
          </a:r>
        </a:p>
        <a:p>
          <a:pPr algn="ctr" rtl="0">
            <a:defRPr sz="1000"/>
          </a:pPr>
          <a:r>
            <a:rPr lang="en-US" sz="1000" b="1" i="0" u="none" strike="noStrike" baseline="0">
              <a:solidFill>
                <a:srgbClr val="000000"/>
              </a:solidFill>
              <a:latin typeface="Times New Roman"/>
              <a:cs typeface="Times New Roman"/>
            </a:rPr>
            <a:t> August 1999</a:t>
          </a:r>
        </a:p>
      </xdr:txBody>
    </xdr:sp>
    <xdr:clientData/>
  </xdr:twoCellAnchor>
  <xdr:twoCellAnchor>
    <xdr:from>
      <xdr:col>0</xdr:col>
      <xdr:colOff>114300</xdr:colOff>
      <xdr:row>3</xdr:row>
      <xdr:rowOff>0</xdr:rowOff>
    </xdr:from>
    <xdr:to>
      <xdr:col>0</xdr:col>
      <xdr:colOff>400050</xdr:colOff>
      <xdr:row>3</xdr:row>
      <xdr:rowOff>0</xdr:rowOff>
    </xdr:to>
    <xdr:sp macro="" textlink="">
      <xdr:nvSpPr>
        <xdr:cNvPr id="14366" name="Text Box 30"/>
        <xdr:cNvSpPr txBox="1">
          <a:spLocks noChangeArrowheads="1"/>
        </xdr:cNvSpPr>
      </xdr:nvSpPr>
      <xdr:spPr bwMode="auto">
        <a:xfrm>
          <a:off x="114300" y="1076325"/>
          <a:ext cx="2857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r>
            <a:rPr lang="en-US" sz="1200" b="1" i="0" u="none" strike="noStrike" baseline="0">
              <a:solidFill>
                <a:srgbClr val="000000"/>
              </a:solidFill>
              <a:latin typeface="Times New Roman"/>
              <a:cs typeface="Times New Roman"/>
            </a:rPr>
            <a:t>AGRICULTURE BUSINESS MANTAGEMENT</a:t>
          </a: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PLANT SCIENCE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01.0304</a:t>
          </a:r>
        </a:p>
        <a:p>
          <a:pPr algn="ctr" rtl="0">
            <a:defRPr sz="1000"/>
          </a:pPr>
          <a:r>
            <a:rPr lang="en-US" sz="1000" b="1" i="0" u="none" strike="noStrike" baseline="0">
              <a:solidFill>
                <a:srgbClr val="000000"/>
              </a:solidFill>
              <a:latin typeface="Times New Roman"/>
              <a:cs typeface="Times New Roman"/>
            </a:rPr>
            <a:t> August 1999</a:t>
          </a:r>
        </a:p>
      </xdr:txBody>
    </xdr:sp>
    <xdr:clientData/>
  </xdr:twoCellAnchor>
  <xdr:twoCellAnchor>
    <xdr:from>
      <xdr:col>2</xdr:col>
      <xdr:colOff>47625</xdr:colOff>
      <xdr:row>259</xdr:row>
      <xdr:rowOff>0</xdr:rowOff>
    </xdr:from>
    <xdr:to>
      <xdr:col>2</xdr:col>
      <xdr:colOff>4667250</xdr:colOff>
      <xdr:row>259</xdr:row>
      <xdr:rowOff>0</xdr:rowOff>
    </xdr:to>
    <xdr:sp macro="" textlink="">
      <xdr:nvSpPr>
        <xdr:cNvPr id="14367" name="Text 32"/>
        <xdr:cNvSpPr txBox="1">
          <a:spLocks noChangeArrowheads="1"/>
        </xdr:cNvSpPr>
      </xdr:nvSpPr>
      <xdr:spPr bwMode="auto">
        <a:xfrm>
          <a:off x="495300" y="42567225"/>
          <a:ext cx="46196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STANDARDS/COURSE MATRIX</a:t>
          </a:r>
        </a:p>
        <a:p>
          <a:pPr algn="ctr" rtl="0">
            <a:defRPr sz="1000"/>
          </a:pPr>
          <a:endParaRPr lang="en-US" sz="1000" b="1" i="0" u="none" strike="noStrike" baseline="0">
            <a:solidFill>
              <a:srgbClr val="000000"/>
            </a:solidFill>
            <a:latin typeface="Arial"/>
            <a:cs typeface="Arial"/>
          </a:endParaRPr>
        </a:p>
        <a:p>
          <a:pPr algn="ctr" rtl="0">
            <a:defRPr sz="1000"/>
          </a:pPr>
          <a:r>
            <a:rPr lang="en-US" sz="1200" b="1" i="0" u="none" strike="noStrike" baseline="0">
              <a:solidFill>
                <a:srgbClr val="FF0000"/>
              </a:solidFill>
              <a:latin typeface="Arial"/>
              <a:cs typeface="Arial"/>
            </a:rPr>
            <a:t>AGRICULTURAL BUSINESS MANAGEMENT- AGRISCIENCE</a:t>
          </a:r>
        </a:p>
        <a:p>
          <a:pPr algn="ctr" rtl="0">
            <a:defRPr sz="1000"/>
          </a:pPr>
          <a:r>
            <a:rPr lang="en-US" sz="1200" b="1" i="0" u="none" strike="noStrike" baseline="0">
              <a:solidFill>
                <a:srgbClr val="FF0000"/>
              </a:solidFill>
              <a:latin typeface="Arial"/>
              <a:cs typeface="Arial"/>
            </a:rPr>
            <a:t>ANIMAL SYSTEMS - Option C</a:t>
          </a:r>
        </a:p>
      </xdr:txBody>
    </xdr:sp>
    <xdr:clientData/>
  </xdr:twoCellAnchor>
  <xdr:twoCellAnchor>
    <xdr:from>
      <xdr:col>2</xdr:col>
      <xdr:colOff>114300</xdr:colOff>
      <xdr:row>259</xdr:row>
      <xdr:rowOff>0</xdr:rowOff>
    </xdr:from>
    <xdr:to>
      <xdr:col>2</xdr:col>
      <xdr:colOff>4410075</xdr:colOff>
      <xdr:row>259</xdr:row>
      <xdr:rowOff>0</xdr:rowOff>
    </xdr:to>
    <xdr:sp macro="" textlink="">
      <xdr:nvSpPr>
        <xdr:cNvPr id="14368" name="Text 1"/>
        <xdr:cNvSpPr txBox="1">
          <a:spLocks noChangeArrowheads="1"/>
        </xdr:cNvSpPr>
      </xdr:nvSpPr>
      <xdr:spPr bwMode="auto">
        <a:xfrm>
          <a:off x="561975" y="42567225"/>
          <a:ext cx="42957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r>
            <a:rPr lang="en-US" sz="1200" b="1" i="0" u="none" strike="noStrike" baseline="0">
              <a:solidFill>
                <a:srgbClr val="000000"/>
              </a:solidFill>
              <a:latin typeface="Times New Roman"/>
              <a:cs typeface="Times New Roman"/>
            </a:rPr>
            <a:t>AGRICULTURE BUSINESS MANTAGEMENT</a:t>
          </a: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PLANT SCIENCE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01.0304</a:t>
          </a:r>
        </a:p>
        <a:p>
          <a:pPr algn="ctr" rtl="0">
            <a:defRPr sz="1000"/>
          </a:pPr>
          <a:r>
            <a:rPr lang="en-US" sz="1000" b="1" i="0" u="none" strike="noStrike" baseline="0">
              <a:solidFill>
                <a:srgbClr val="000000"/>
              </a:solidFill>
              <a:latin typeface="Times New Roman"/>
              <a:cs typeface="Times New Roman"/>
            </a:rPr>
            <a:t> August 1999</a:t>
          </a:r>
        </a:p>
      </xdr:txBody>
    </xdr:sp>
    <xdr:clientData/>
  </xdr:twoCellAnchor>
  <xdr:twoCellAnchor>
    <xdr:from>
      <xdr:col>2</xdr:col>
      <xdr:colOff>114300</xdr:colOff>
      <xdr:row>259</xdr:row>
      <xdr:rowOff>0</xdr:rowOff>
    </xdr:from>
    <xdr:to>
      <xdr:col>2</xdr:col>
      <xdr:colOff>3924300</xdr:colOff>
      <xdr:row>259</xdr:row>
      <xdr:rowOff>0</xdr:rowOff>
    </xdr:to>
    <xdr:sp macro="" textlink="">
      <xdr:nvSpPr>
        <xdr:cNvPr id="14369" name="Text 1"/>
        <xdr:cNvSpPr txBox="1">
          <a:spLocks noChangeArrowheads="1"/>
        </xdr:cNvSpPr>
      </xdr:nvSpPr>
      <xdr:spPr bwMode="auto">
        <a:xfrm>
          <a:off x="561975" y="42567225"/>
          <a:ext cx="38100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r>
            <a:rPr lang="en-US" sz="1200" b="1" i="0" u="none" strike="noStrike" baseline="0">
              <a:solidFill>
                <a:srgbClr val="000000"/>
              </a:solidFill>
              <a:latin typeface="Times New Roman"/>
              <a:cs typeface="Times New Roman"/>
            </a:rPr>
            <a:t>AGRICULTURE BUSINESS MANTAGEMENT</a:t>
          </a: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PLANT SCIENCE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01.0304</a:t>
          </a:r>
        </a:p>
        <a:p>
          <a:pPr algn="ctr" rtl="0">
            <a:defRPr sz="1000"/>
          </a:pPr>
          <a:r>
            <a:rPr lang="en-US" sz="1000" b="1" i="0" u="none" strike="noStrike" baseline="0">
              <a:solidFill>
                <a:srgbClr val="000000"/>
              </a:solidFill>
              <a:latin typeface="Times New Roman"/>
              <a:cs typeface="Times New Roman"/>
            </a:rPr>
            <a:t> August 1999</a:t>
          </a:r>
        </a:p>
      </xdr:txBody>
    </xdr:sp>
    <xdr:clientData/>
  </xdr:twoCellAnchor>
  <xdr:twoCellAnchor>
    <xdr:from>
      <xdr:col>2</xdr:col>
      <xdr:colOff>57150</xdr:colOff>
      <xdr:row>259</xdr:row>
      <xdr:rowOff>0</xdr:rowOff>
    </xdr:from>
    <xdr:to>
      <xdr:col>2</xdr:col>
      <xdr:colOff>4667250</xdr:colOff>
      <xdr:row>259</xdr:row>
      <xdr:rowOff>0</xdr:rowOff>
    </xdr:to>
    <xdr:sp macro="" textlink="">
      <xdr:nvSpPr>
        <xdr:cNvPr id="14370" name="Text 32"/>
        <xdr:cNvSpPr txBox="1">
          <a:spLocks noChangeArrowheads="1"/>
        </xdr:cNvSpPr>
      </xdr:nvSpPr>
      <xdr:spPr bwMode="auto">
        <a:xfrm>
          <a:off x="504825" y="42567225"/>
          <a:ext cx="46101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STANDARDS/COURSE MATRIX</a:t>
          </a:r>
          <a:endParaRPr lang="en-US" sz="500" b="1" i="0" u="none" strike="noStrike" baseline="0">
            <a:solidFill>
              <a:srgbClr val="000000"/>
            </a:solidFill>
            <a:latin typeface="Arial"/>
            <a:cs typeface="Arial"/>
          </a:endParaRPr>
        </a:p>
        <a:p>
          <a:pPr algn="ctr" rtl="0">
            <a:defRPr sz="1000"/>
          </a:pPr>
          <a:endParaRPr lang="en-US" sz="500" b="1" i="0" u="none" strike="noStrike" baseline="0">
            <a:solidFill>
              <a:srgbClr val="000000"/>
            </a:solidFill>
            <a:latin typeface="Arial"/>
            <a:cs typeface="Arial"/>
          </a:endParaRPr>
        </a:p>
        <a:p>
          <a:pPr algn="ctr" rtl="0">
            <a:defRPr sz="1000"/>
          </a:pPr>
          <a:r>
            <a:rPr lang="en-US" sz="1200" b="1" i="0" u="none" strike="noStrike" baseline="0">
              <a:solidFill>
                <a:srgbClr val="FF0000"/>
              </a:solidFill>
              <a:latin typeface="Arial"/>
              <a:cs typeface="Arial"/>
            </a:rPr>
            <a:t>AGRICULTURAL BUSINESS MANAGEMENT- AGRISCIENCE</a:t>
          </a:r>
        </a:p>
        <a:p>
          <a:pPr algn="ctr" rtl="0">
            <a:defRPr sz="1000"/>
          </a:pPr>
          <a:r>
            <a:rPr lang="en-US" sz="1200" b="1" i="0" u="none" strike="noStrike" baseline="0">
              <a:solidFill>
                <a:srgbClr val="FF0000"/>
              </a:solidFill>
              <a:latin typeface="Arial"/>
              <a:cs typeface="Arial"/>
            </a:rPr>
            <a:t>ANIMAL SYSTEMS - Option C</a:t>
          </a:r>
          <a:endParaRPr lang="en-US" sz="500" b="1" i="0" u="none" strike="noStrike" baseline="0">
            <a:solidFill>
              <a:srgbClr val="FF0000"/>
            </a:solidFill>
            <a:latin typeface="Arial"/>
            <a:cs typeface="Arial"/>
          </a:endParaRPr>
        </a:p>
        <a:p>
          <a:pPr algn="ctr" rtl="0">
            <a:defRPr sz="1000"/>
          </a:pPr>
          <a:endParaRPr lang="en-US" sz="500" b="1" i="0" u="none" strike="noStrike" baseline="0">
            <a:solidFill>
              <a:srgbClr val="FF0000"/>
            </a:solidFill>
            <a:latin typeface="Arial"/>
            <a:cs typeface="Arial"/>
          </a:endParaRPr>
        </a:p>
      </xdr:txBody>
    </xdr:sp>
    <xdr:clientData/>
  </xdr:twoCellAnchor>
  <xdr:twoCellAnchor>
    <xdr:from>
      <xdr:col>2</xdr:col>
      <xdr:colOff>0</xdr:colOff>
      <xdr:row>259</xdr:row>
      <xdr:rowOff>0</xdr:rowOff>
    </xdr:from>
    <xdr:to>
      <xdr:col>2</xdr:col>
      <xdr:colOff>4610100</xdr:colOff>
      <xdr:row>259</xdr:row>
      <xdr:rowOff>0</xdr:rowOff>
    </xdr:to>
    <xdr:sp macro="" textlink="">
      <xdr:nvSpPr>
        <xdr:cNvPr id="14371" name="Text 32"/>
        <xdr:cNvSpPr txBox="1">
          <a:spLocks noChangeArrowheads="1"/>
        </xdr:cNvSpPr>
      </xdr:nvSpPr>
      <xdr:spPr bwMode="auto">
        <a:xfrm>
          <a:off x="447675" y="42567225"/>
          <a:ext cx="46101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STANDARDS/COURSE MATRIX</a:t>
          </a:r>
          <a:endParaRPr lang="en-US" sz="500" b="1" i="0" u="none" strike="noStrike" baseline="0">
            <a:solidFill>
              <a:srgbClr val="000000"/>
            </a:solidFill>
            <a:latin typeface="Arial"/>
            <a:cs typeface="Arial"/>
          </a:endParaRPr>
        </a:p>
        <a:p>
          <a:pPr algn="ctr" rtl="0">
            <a:defRPr sz="1000"/>
          </a:pPr>
          <a:endParaRPr lang="en-US" sz="500" b="1" i="0" u="none" strike="noStrike" baseline="0">
            <a:solidFill>
              <a:srgbClr val="000000"/>
            </a:solidFill>
            <a:latin typeface="Arial"/>
            <a:cs typeface="Arial"/>
          </a:endParaRPr>
        </a:p>
        <a:p>
          <a:pPr algn="ctr" rtl="0">
            <a:defRPr sz="1000"/>
          </a:pPr>
          <a:r>
            <a:rPr lang="en-US" sz="1200" b="1" i="0" u="none" strike="noStrike" baseline="0">
              <a:solidFill>
                <a:srgbClr val="FF0000"/>
              </a:solidFill>
              <a:latin typeface="Arial"/>
              <a:cs typeface="Arial"/>
            </a:rPr>
            <a:t>AGRICULTURAL BUSINESS MANAGEMENT- AGRISCIENCE</a:t>
          </a:r>
        </a:p>
        <a:p>
          <a:pPr algn="ctr" rtl="0">
            <a:defRPr sz="1000"/>
          </a:pPr>
          <a:r>
            <a:rPr lang="en-US" sz="1200" b="1" i="0" u="none" strike="noStrike" baseline="0">
              <a:solidFill>
                <a:srgbClr val="FF0000"/>
              </a:solidFill>
              <a:latin typeface="Arial"/>
              <a:cs typeface="Arial"/>
            </a:rPr>
            <a:t>ANIMAL SYSTEMS - Option C</a:t>
          </a:r>
          <a:endParaRPr lang="en-US" sz="500" b="1" i="0" u="none" strike="noStrike" baseline="0">
            <a:solidFill>
              <a:srgbClr val="FF0000"/>
            </a:solidFill>
            <a:latin typeface="Arial"/>
            <a:cs typeface="Arial"/>
          </a:endParaRPr>
        </a:p>
        <a:p>
          <a:pPr algn="ctr" rtl="0">
            <a:defRPr sz="1000"/>
          </a:pPr>
          <a:endParaRPr lang="en-US" sz="500" b="1" i="0" u="none" strike="noStrike" baseline="0">
            <a:solidFill>
              <a:srgbClr val="FF0000"/>
            </a:solidFill>
            <a:latin typeface="Arial"/>
            <a:cs typeface="Arial"/>
          </a:endParaRPr>
        </a:p>
        <a:p>
          <a:pPr algn="ctr" rtl="0">
            <a:defRPr sz="1000"/>
          </a:pPr>
          <a:r>
            <a:rPr lang="en-US" sz="1000" b="1" i="0" u="none" strike="noStrike" baseline="0">
              <a:solidFill>
                <a:srgbClr val="000000"/>
              </a:solidFill>
              <a:latin typeface="Arial"/>
              <a:cs typeface="Arial"/>
            </a:rPr>
            <a:t>Laboratory-Based Integrated Science I</a:t>
          </a:r>
          <a:endParaRPr lang="en-US" sz="500" b="1" i="0" u="none" strike="noStrike" baseline="0">
            <a:solidFill>
              <a:srgbClr val="FF0000"/>
            </a:solidFill>
            <a:latin typeface="Arial"/>
            <a:cs typeface="Arial"/>
          </a:endParaRPr>
        </a:p>
        <a:p>
          <a:pPr algn="ctr" rtl="0">
            <a:defRPr sz="1000"/>
          </a:pPr>
          <a:r>
            <a:rPr lang="en-US" sz="800" b="0" i="0" u="none" strike="noStrike" baseline="0">
              <a:solidFill>
                <a:srgbClr val="000000"/>
              </a:solidFill>
              <a:latin typeface="Arial"/>
              <a:cs typeface="Arial"/>
            </a:rPr>
            <a:t>Standards 19-26 are to be taught during grades 11 and 12.  Whichever option is chosen, will affect how these standards are taught.</a:t>
          </a:r>
        </a:p>
      </xdr:txBody>
    </xdr:sp>
    <xdr:clientData/>
  </xdr:twoCellAnchor>
  <xdr:twoCellAnchor>
    <xdr:from>
      <xdr:col>0</xdr:col>
      <xdr:colOff>0</xdr:colOff>
      <xdr:row>301</xdr:row>
      <xdr:rowOff>0</xdr:rowOff>
    </xdr:from>
    <xdr:to>
      <xdr:col>2</xdr:col>
      <xdr:colOff>4714875</xdr:colOff>
      <xdr:row>301</xdr:row>
      <xdr:rowOff>0</xdr:rowOff>
    </xdr:to>
    <xdr:sp macro="" textlink="">
      <xdr:nvSpPr>
        <xdr:cNvPr id="14413" name="Line 36"/>
        <xdr:cNvSpPr>
          <a:spLocks noChangeShapeType="1"/>
        </xdr:cNvSpPr>
      </xdr:nvSpPr>
      <xdr:spPr bwMode="auto">
        <a:xfrm>
          <a:off x="0" y="50377725"/>
          <a:ext cx="5162550" cy="0"/>
        </a:xfrm>
        <a:prstGeom prst="line">
          <a:avLst/>
        </a:prstGeom>
        <a:noFill/>
        <a:ln w="6350">
          <a:solidFill>
            <a:srgbClr val="00FF00"/>
          </a:solidFill>
          <a:round/>
          <a:headEnd/>
          <a:tailEnd/>
        </a:ln>
      </xdr:spPr>
    </xdr:sp>
    <xdr:clientData/>
  </xdr:twoCellAnchor>
  <xdr:twoCellAnchor>
    <xdr:from>
      <xdr:col>2</xdr:col>
      <xdr:colOff>114300</xdr:colOff>
      <xdr:row>95</xdr:row>
      <xdr:rowOff>0</xdr:rowOff>
    </xdr:from>
    <xdr:to>
      <xdr:col>2</xdr:col>
      <xdr:colOff>4410075</xdr:colOff>
      <xdr:row>95</xdr:row>
      <xdr:rowOff>0</xdr:rowOff>
    </xdr:to>
    <xdr:sp macro="" textlink="">
      <xdr:nvSpPr>
        <xdr:cNvPr id="14373" name="Text Box 37"/>
        <xdr:cNvSpPr txBox="1">
          <a:spLocks noChangeArrowheads="1"/>
        </xdr:cNvSpPr>
      </xdr:nvSpPr>
      <xdr:spPr bwMode="auto">
        <a:xfrm>
          <a:off x="561975" y="16811625"/>
          <a:ext cx="42957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r>
            <a:rPr lang="en-US" sz="1200" b="1" i="0" u="none" strike="noStrike" baseline="0">
              <a:solidFill>
                <a:srgbClr val="000000"/>
              </a:solidFill>
              <a:latin typeface="Times New Roman"/>
              <a:cs typeface="Times New Roman"/>
            </a:rPr>
            <a:t>AGRICULTURE BUSINESS MANTAGEMENT</a:t>
          </a: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PLANT SCIENCE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01.0304</a:t>
          </a:r>
        </a:p>
        <a:p>
          <a:pPr algn="ctr" rtl="0">
            <a:defRPr sz="1000"/>
          </a:pPr>
          <a:r>
            <a:rPr lang="en-US" sz="1000" b="1" i="0" u="none" strike="noStrike" baseline="0">
              <a:solidFill>
                <a:srgbClr val="000000"/>
              </a:solidFill>
              <a:latin typeface="Times New Roman"/>
              <a:cs typeface="Times New Roman"/>
            </a:rPr>
            <a:t> August 1999</a:t>
          </a:r>
        </a:p>
      </xdr:txBody>
    </xdr:sp>
    <xdr:clientData/>
  </xdr:twoCellAnchor>
  <xdr:twoCellAnchor>
    <xdr:from>
      <xdr:col>2</xdr:col>
      <xdr:colOff>114300</xdr:colOff>
      <xdr:row>95</xdr:row>
      <xdr:rowOff>0</xdr:rowOff>
    </xdr:from>
    <xdr:to>
      <xdr:col>2</xdr:col>
      <xdr:colOff>3924300</xdr:colOff>
      <xdr:row>95</xdr:row>
      <xdr:rowOff>0</xdr:rowOff>
    </xdr:to>
    <xdr:sp macro="" textlink="">
      <xdr:nvSpPr>
        <xdr:cNvPr id="14374" name="Text Box 38"/>
        <xdr:cNvSpPr txBox="1">
          <a:spLocks noChangeArrowheads="1"/>
        </xdr:cNvSpPr>
      </xdr:nvSpPr>
      <xdr:spPr bwMode="auto">
        <a:xfrm>
          <a:off x="561975" y="16811625"/>
          <a:ext cx="38100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r>
            <a:rPr lang="en-US" sz="1200" b="1" i="0" u="none" strike="noStrike" baseline="0">
              <a:solidFill>
                <a:srgbClr val="000000"/>
              </a:solidFill>
              <a:latin typeface="Times New Roman"/>
              <a:cs typeface="Times New Roman"/>
            </a:rPr>
            <a:t>AGRICULTURE BUSINESS MANTAGEMENT</a:t>
          </a: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PLANT SCIENCE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01.0304</a:t>
          </a:r>
        </a:p>
        <a:p>
          <a:pPr algn="ctr" rtl="0">
            <a:defRPr sz="1000"/>
          </a:pPr>
          <a:r>
            <a:rPr lang="en-US" sz="1000" b="1" i="0" u="none" strike="noStrike" baseline="0">
              <a:solidFill>
                <a:srgbClr val="000000"/>
              </a:solidFill>
              <a:latin typeface="Times New Roman"/>
              <a:cs typeface="Times New Roman"/>
            </a:rPr>
            <a:t> August 1999</a:t>
          </a:r>
        </a:p>
      </xdr:txBody>
    </xdr:sp>
    <xdr:clientData/>
  </xdr:twoCellAnchor>
  <xdr:twoCellAnchor>
    <xdr:from>
      <xdr:col>2</xdr:col>
      <xdr:colOff>57150</xdr:colOff>
      <xdr:row>86</xdr:row>
      <xdr:rowOff>133350</xdr:rowOff>
    </xdr:from>
    <xdr:to>
      <xdr:col>2</xdr:col>
      <xdr:colOff>4667250</xdr:colOff>
      <xdr:row>86</xdr:row>
      <xdr:rowOff>571500</xdr:rowOff>
    </xdr:to>
    <xdr:sp macro="" textlink="">
      <xdr:nvSpPr>
        <xdr:cNvPr id="14375" name="Text Box 39"/>
        <xdr:cNvSpPr txBox="1">
          <a:spLocks noChangeArrowheads="1"/>
        </xdr:cNvSpPr>
      </xdr:nvSpPr>
      <xdr:spPr bwMode="auto">
        <a:xfrm>
          <a:off x="504825" y="15611475"/>
          <a:ext cx="4610100" cy="95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STANDARDS/COURSE MATRIX</a:t>
          </a:r>
          <a:endParaRPr lang="en-US" sz="500" b="1" i="0" u="none" strike="noStrike" baseline="0">
            <a:solidFill>
              <a:srgbClr val="000000"/>
            </a:solidFill>
            <a:latin typeface="Arial"/>
            <a:cs typeface="Arial"/>
          </a:endParaRPr>
        </a:p>
        <a:p>
          <a:pPr algn="ctr" rtl="0">
            <a:defRPr sz="1000"/>
          </a:pPr>
          <a:endParaRPr lang="en-US" sz="500" b="1" i="0" u="none" strike="noStrike" baseline="0">
            <a:solidFill>
              <a:srgbClr val="000000"/>
            </a:solidFill>
            <a:latin typeface="Arial"/>
            <a:cs typeface="Arial"/>
          </a:endParaRPr>
        </a:p>
        <a:p>
          <a:pPr algn="ctr" rtl="0">
            <a:defRPr sz="1000"/>
          </a:pPr>
          <a:r>
            <a:rPr lang="en-US" sz="1200" b="1" i="0" u="none" strike="noStrike" baseline="0">
              <a:solidFill>
                <a:srgbClr val="FF0000"/>
              </a:solidFill>
              <a:latin typeface="Arial"/>
              <a:cs typeface="Arial"/>
            </a:rPr>
            <a:t>AGRICULTURAL BUSINESS MANAGEMENT-AGRISCIENCE</a:t>
          </a:r>
        </a:p>
        <a:p>
          <a:pPr algn="ctr" rtl="0">
            <a:defRPr sz="1000"/>
          </a:pPr>
          <a:r>
            <a:rPr lang="en-US" sz="1200" b="1" i="0" u="none" strike="noStrike" baseline="0">
              <a:solidFill>
                <a:srgbClr val="FF0000"/>
              </a:solidFill>
              <a:latin typeface="Arial"/>
              <a:cs typeface="Arial"/>
            </a:rPr>
            <a:t>AGRIBUSINESS SYSTEMS - Option F</a:t>
          </a:r>
          <a:endParaRPr lang="en-US" sz="500" b="1" i="0" u="none" strike="noStrike" baseline="0">
            <a:solidFill>
              <a:srgbClr val="FF0000"/>
            </a:solidFill>
            <a:latin typeface="Arial"/>
            <a:cs typeface="Arial"/>
          </a:endParaRPr>
        </a:p>
        <a:p>
          <a:pPr algn="ctr" rtl="0">
            <a:defRPr sz="1000"/>
          </a:pPr>
          <a:endParaRPr lang="en-US" sz="500" b="1" i="0" u="none" strike="noStrike" baseline="0">
            <a:solidFill>
              <a:srgbClr val="FF0000"/>
            </a:solidFill>
            <a:latin typeface="Arial"/>
            <a:cs typeface="Arial"/>
          </a:endParaRPr>
        </a:p>
        <a:p>
          <a:pPr algn="ctr" rtl="0">
            <a:defRPr sz="1000"/>
          </a:pPr>
          <a:r>
            <a:rPr lang="en-US" sz="1000" b="1" i="0" u="none" strike="noStrike" baseline="0">
              <a:solidFill>
                <a:srgbClr val="000000"/>
              </a:solidFill>
              <a:latin typeface="Arial"/>
              <a:cs typeface="Arial"/>
            </a:rPr>
            <a:t>Applied Biological Systems (ABS) Agriculture</a:t>
          </a:r>
          <a:endParaRPr lang="en-US" sz="500" b="1" i="0" u="none" strike="noStrike" baseline="0">
            <a:solidFill>
              <a:srgbClr val="FF0000"/>
            </a:solidFill>
            <a:latin typeface="Arial"/>
            <a:cs typeface="Arial"/>
          </a:endParaRPr>
        </a:p>
        <a:p>
          <a:pPr algn="ctr" rtl="0">
            <a:defRPr sz="1000"/>
          </a:pPr>
          <a:r>
            <a:rPr lang="en-US" sz="800" b="0" i="0" u="none" strike="noStrike" baseline="0">
              <a:solidFill>
                <a:srgbClr val="000000"/>
              </a:solidFill>
              <a:latin typeface="Arial"/>
              <a:cs typeface="Arial"/>
            </a:rPr>
            <a:t>Standards 10-18 are to be taught over a two year period during grades 9 and 10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64</xdr:row>
      <xdr:rowOff>0</xdr:rowOff>
    </xdr:from>
    <xdr:to>
      <xdr:col>2</xdr:col>
      <xdr:colOff>3714750</xdr:colOff>
      <xdr:row>64</xdr:row>
      <xdr:rowOff>0</xdr:rowOff>
    </xdr:to>
    <xdr:sp macro="" textlink="">
      <xdr:nvSpPr>
        <xdr:cNvPr id="15361" name="Text 3"/>
        <xdr:cNvSpPr txBox="1">
          <a:spLocks noChangeArrowheads="1"/>
        </xdr:cNvSpPr>
      </xdr:nvSpPr>
      <xdr:spPr bwMode="auto">
        <a:xfrm>
          <a:off x="447675" y="11858625"/>
          <a:ext cx="37147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en-US" sz="1400" b="1" i="1" u="none" strike="noStrike" baseline="0">
              <a:solidFill>
                <a:srgbClr val="000000"/>
              </a:solidFill>
              <a:latin typeface="Tms Rmn"/>
            </a:rPr>
            <a:t>KINGMAN HIGH SCHOOL</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 PAGE 2</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BUSINESS MANAGEMENT TECHNOLOGY - LEVEL II</a:t>
          </a:r>
        </a:p>
        <a:p>
          <a:pPr algn="ctr" rtl="0">
            <a:defRPr sz="1000"/>
          </a:pPr>
          <a:r>
            <a:rPr lang="en-US" sz="1000" b="1" i="0" u="none" strike="noStrike" baseline="0">
              <a:solidFill>
                <a:srgbClr val="000000"/>
              </a:solidFill>
              <a:latin typeface="Geneva"/>
            </a:rPr>
            <a:t>Competencies and Indicators</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xdr:colOff>
      <xdr:row>64</xdr:row>
      <xdr:rowOff>0</xdr:rowOff>
    </xdr:from>
    <xdr:to>
      <xdr:col>2</xdr:col>
      <xdr:colOff>3733800</xdr:colOff>
      <xdr:row>64</xdr:row>
      <xdr:rowOff>0</xdr:rowOff>
    </xdr:to>
    <xdr:sp macro="" textlink="">
      <xdr:nvSpPr>
        <xdr:cNvPr id="15362" name="Text 4"/>
        <xdr:cNvSpPr txBox="1">
          <a:spLocks noChangeArrowheads="1"/>
        </xdr:cNvSpPr>
      </xdr:nvSpPr>
      <xdr:spPr bwMode="auto">
        <a:xfrm>
          <a:off x="466725" y="11858625"/>
          <a:ext cx="37147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en-US" sz="1400" b="1" i="1" u="none" strike="noStrike" baseline="0">
              <a:solidFill>
                <a:srgbClr val="000000"/>
              </a:solidFill>
              <a:latin typeface="Tms Rmn"/>
            </a:rPr>
            <a:t>KINGMAN HIGH SCHOOL</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 PAGE 2</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APPLIED BIOLOGICAL SYSTEMS - LEVEL II</a:t>
          </a:r>
        </a:p>
        <a:p>
          <a:pPr algn="ctr" rtl="0">
            <a:defRPr sz="1000"/>
          </a:pPr>
          <a:r>
            <a:rPr lang="en-US" sz="1000" b="1" i="0" u="none" strike="noStrike" baseline="0">
              <a:solidFill>
                <a:srgbClr val="000000"/>
              </a:solidFill>
              <a:latin typeface="Geneva"/>
            </a:rPr>
            <a:t>Competencies and Indicators</a:t>
          </a:r>
        </a:p>
        <a:p>
          <a:pPr algn="ctr" rtl="0">
            <a:defRPr sz="1000"/>
          </a:pPr>
          <a:endParaRPr lang="en-US" sz="1000" b="1" i="0" u="none" strike="noStrike" baseline="0">
            <a:solidFill>
              <a:srgbClr val="000000"/>
            </a:solidFill>
            <a:latin typeface="Geneva"/>
          </a:endParaRPr>
        </a:p>
        <a:p>
          <a:pPr algn="ctr" rtl="0">
            <a:defRPr sz="1000"/>
          </a:pPr>
          <a:endParaRPr lang="en-US" sz="1000" b="1" i="0" u="none" strike="noStrike" baseline="0">
            <a:solidFill>
              <a:srgbClr val="000000"/>
            </a:solidFill>
            <a:latin typeface="Geneva"/>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           </a:t>
          </a:r>
        </a:p>
      </xdr:txBody>
    </xdr:sp>
    <xdr:clientData/>
  </xdr:twoCellAnchor>
  <xdr:twoCellAnchor>
    <xdr:from>
      <xdr:col>2</xdr:col>
      <xdr:colOff>9525</xdr:colOff>
      <xdr:row>64</xdr:row>
      <xdr:rowOff>0</xdr:rowOff>
    </xdr:from>
    <xdr:to>
      <xdr:col>2</xdr:col>
      <xdr:colOff>3724275</xdr:colOff>
      <xdr:row>64</xdr:row>
      <xdr:rowOff>0</xdr:rowOff>
    </xdr:to>
    <xdr:sp macro="" textlink="">
      <xdr:nvSpPr>
        <xdr:cNvPr id="15363" name="Text 5"/>
        <xdr:cNvSpPr txBox="1">
          <a:spLocks noChangeArrowheads="1"/>
        </xdr:cNvSpPr>
      </xdr:nvSpPr>
      <xdr:spPr bwMode="auto">
        <a:xfrm>
          <a:off x="457200" y="11858625"/>
          <a:ext cx="37147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en-US" sz="1400" b="1" i="1" u="none" strike="noStrike" baseline="0">
              <a:solidFill>
                <a:srgbClr val="000000"/>
              </a:solidFill>
              <a:latin typeface="Tms Rmn"/>
            </a:rPr>
            <a:t>KINGMAN HIGH SCHOOL</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MATRIX,PAGE 3</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APPLIED BIOLOGICAL SYSTEMS - LEVEL II</a:t>
          </a:r>
        </a:p>
        <a:p>
          <a:pPr algn="ctr" rtl="0">
            <a:defRPr sz="1000"/>
          </a:pPr>
          <a:r>
            <a:rPr lang="en-US" sz="1000" b="1" i="0" u="none" strike="noStrike" baseline="0">
              <a:solidFill>
                <a:srgbClr val="000000"/>
              </a:solidFill>
              <a:latin typeface="Geneva"/>
            </a:rPr>
            <a:t>Competencies and Indicators</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180975</xdr:colOff>
      <xdr:row>15</xdr:row>
      <xdr:rowOff>0</xdr:rowOff>
    </xdr:from>
    <xdr:to>
      <xdr:col>2</xdr:col>
      <xdr:colOff>3876675</xdr:colOff>
      <xdr:row>15</xdr:row>
      <xdr:rowOff>0</xdr:rowOff>
    </xdr:to>
    <xdr:sp macro="" textlink="">
      <xdr:nvSpPr>
        <xdr:cNvPr id="15364" name="Text 6"/>
        <xdr:cNvSpPr txBox="1">
          <a:spLocks noChangeArrowheads="1"/>
        </xdr:cNvSpPr>
      </xdr:nvSpPr>
      <xdr:spPr bwMode="auto">
        <a:xfrm>
          <a:off x="628650" y="3343275"/>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HUMAN SERVICES TECHNOLOGY</a:t>
          </a:r>
        </a:p>
        <a:p>
          <a:pPr algn="ctr" rtl="0">
            <a:defRPr sz="1000"/>
          </a:pPr>
          <a:r>
            <a:rPr lang="en-US" sz="1000" b="1" i="0" u="none" strike="noStrike" baseline="0">
              <a:solidFill>
                <a:srgbClr val="000000"/>
              </a:solidFill>
              <a:latin typeface="Geneva"/>
            </a:rPr>
            <a:t>APPAREL DESIGN AND MERCHANDISING</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20.0301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180975</xdr:colOff>
      <xdr:row>64</xdr:row>
      <xdr:rowOff>0</xdr:rowOff>
    </xdr:from>
    <xdr:to>
      <xdr:col>2</xdr:col>
      <xdr:colOff>3876675</xdr:colOff>
      <xdr:row>64</xdr:row>
      <xdr:rowOff>0</xdr:rowOff>
    </xdr:to>
    <xdr:sp macro="" textlink="">
      <xdr:nvSpPr>
        <xdr:cNvPr id="15365" name="Text 7"/>
        <xdr:cNvSpPr txBox="1">
          <a:spLocks noChangeArrowheads="1"/>
        </xdr:cNvSpPr>
      </xdr:nvSpPr>
      <xdr:spPr bwMode="auto">
        <a:xfrm>
          <a:off x="628650" y="11858625"/>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180975</xdr:colOff>
      <xdr:row>64</xdr:row>
      <xdr:rowOff>0</xdr:rowOff>
    </xdr:from>
    <xdr:to>
      <xdr:col>2</xdr:col>
      <xdr:colOff>3876675</xdr:colOff>
      <xdr:row>64</xdr:row>
      <xdr:rowOff>0</xdr:rowOff>
    </xdr:to>
    <xdr:sp macro="" textlink="">
      <xdr:nvSpPr>
        <xdr:cNvPr id="15366" name="Text 8"/>
        <xdr:cNvSpPr txBox="1">
          <a:spLocks noChangeArrowheads="1"/>
        </xdr:cNvSpPr>
      </xdr:nvSpPr>
      <xdr:spPr bwMode="auto">
        <a:xfrm>
          <a:off x="628650" y="11858625"/>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HUMAN SERVICES TECHNOLOGY</a:t>
          </a:r>
        </a:p>
        <a:p>
          <a:pPr algn="ctr" rtl="0">
            <a:defRPr sz="1000"/>
          </a:pPr>
          <a:r>
            <a:rPr lang="en-US" sz="1000" b="1" i="0" u="none" strike="noStrike" baseline="0">
              <a:solidFill>
                <a:srgbClr val="000000"/>
              </a:solidFill>
              <a:latin typeface="Geneva"/>
            </a:rPr>
            <a:t>APPAREL DESIGN AND MERCHANDISING</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20.0301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180975</xdr:colOff>
      <xdr:row>64</xdr:row>
      <xdr:rowOff>0</xdr:rowOff>
    </xdr:from>
    <xdr:to>
      <xdr:col>2</xdr:col>
      <xdr:colOff>3876675</xdr:colOff>
      <xdr:row>64</xdr:row>
      <xdr:rowOff>0</xdr:rowOff>
    </xdr:to>
    <xdr:sp macro="" textlink="">
      <xdr:nvSpPr>
        <xdr:cNvPr id="15367" name="Text 24"/>
        <xdr:cNvSpPr txBox="1">
          <a:spLocks noChangeArrowheads="1"/>
        </xdr:cNvSpPr>
      </xdr:nvSpPr>
      <xdr:spPr bwMode="auto">
        <a:xfrm>
          <a:off x="628650" y="11858625"/>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23</xdr:row>
      <xdr:rowOff>0</xdr:rowOff>
    </xdr:from>
    <xdr:to>
      <xdr:col>2</xdr:col>
      <xdr:colOff>3886200</xdr:colOff>
      <xdr:row>23</xdr:row>
      <xdr:rowOff>0</xdr:rowOff>
    </xdr:to>
    <xdr:sp macro="" textlink="">
      <xdr:nvSpPr>
        <xdr:cNvPr id="15368" name="Text 25"/>
        <xdr:cNvSpPr txBox="1">
          <a:spLocks noChangeArrowheads="1"/>
        </xdr:cNvSpPr>
      </xdr:nvSpPr>
      <xdr:spPr bwMode="auto">
        <a:xfrm>
          <a:off x="638175" y="462915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23</xdr:row>
      <xdr:rowOff>0</xdr:rowOff>
    </xdr:from>
    <xdr:to>
      <xdr:col>2</xdr:col>
      <xdr:colOff>3886200</xdr:colOff>
      <xdr:row>23</xdr:row>
      <xdr:rowOff>0</xdr:rowOff>
    </xdr:to>
    <xdr:sp macro="" textlink="">
      <xdr:nvSpPr>
        <xdr:cNvPr id="15369" name="Text 26"/>
        <xdr:cNvSpPr txBox="1">
          <a:spLocks noChangeArrowheads="1"/>
        </xdr:cNvSpPr>
      </xdr:nvSpPr>
      <xdr:spPr bwMode="auto">
        <a:xfrm>
          <a:off x="638175" y="462915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INFORMATION TECHNOLOGY</a:t>
          </a:r>
        </a:p>
        <a:p>
          <a:pPr algn="ctr" rtl="0">
            <a:defRPr sz="1000"/>
          </a:pPr>
          <a:r>
            <a:rPr lang="en-US" sz="1000" b="1" i="0" u="none" strike="noStrike" baseline="0">
              <a:solidFill>
                <a:srgbClr val="000000"/>
              </a:solidFill>
              <a:latin typeface="Geneva"/>
            </a:rPr>
            <a:t>COMMERCIAL ART</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50.0402</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64</xdr:row>
      <xdr:rowOff>0</xdr:rowOff>
    </xdr:from>
    <xdr:to>
      <xdr:col>2</xdr:col>
      <xdr:colOff>3886200</xdr:colOff>
      <xdr:row>64</xdr:row>
      <xdr:rowOff>0</xdr:rowOff>
    </xdr:to>
    <xdr:sp macro="" textlink="">
      <xdr:nvSpPr>
        <xdr:cNvPr id="15370" name="Text 27"/>
        <xdr:cNvSpPr txBox="1">
          <a:spLocks noChangeArrowheads="1"/>
        </xdr:cNvSpPr>
      </xdr:nvSpPr>
      <xdr:spPr bwMode="auto">
        <a:xfrm>
          <a:off x="638175" y="11858625"/>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HUMAN SERVICES TECHNOLOGY</a:t>
          </a:r>
        </a:p>
        <a:p>
          <a:pPr algn="ctr" rtl="0">
            <a:defRPr sz="1000"/>
          </a:pPr>
          <a:r>
            <a:rPr lang="en-US" sz="1000" b="1" i="0" u="none" strike="noStrike" baseline="0">
              <a:solidFill>
                <a:srgbClr val="000000"/>
              </a:solidFill>
              <a:latin typeface="Geneva"/>
            </a:rPr>
            <a:t>CHILD CARE AND GUIDANCE</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20.0201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23</xdr:row>
      <xdr:rowOff>0</xdr:rowOff>
    </xdr:from>
    <xdr:to>
      <xdr:col>2</xdr:col>
      <xdr:colOff>4410075</xdr:colOff>
      <xdr:row>23</xdr:row>
      <xdr:rowOff>0</xdr:rowOff>
    </xdr:to>
    <xdr:sp macro="" textlink="">
      <xdr:nvSpPr>
        <xdr:cNvPr id="15371" name="Text 28"/>
        <xdr:cNvSpPr txBox="1">
          <a:spLocks noChangeArrowheads="1"/>
        </xdr:cNvSpPr>
      </xdr:nvSpPr>
      <xdr:spPr bwMode="auto">
        <a:xfrm>
          <a:off x="638175" y="4629150"/>
          <a:ext cx="42195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DRAFTING TECHNOLOGY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48.0101</a:t>
          </a:r>
        </a:p>
        <a:p>
          <a:pPr algn="ctr" rtl="0">
            <a:defRPr sz="1000"/>
          </a:pPr>
          <a:r>
            <a:rPr lang="en-US" sz="1000" b="1" i="0" u="none" strike="noStrike" baseline="0">
              <a:solidFill>
                <a:srgbClr val="000000"/>
              </a:solidFill>
              <a:latin typeface="Times New Roman"/>
              <a:cs typeface="Times New Roman"/>
            </a:rPr>
            <a:t>OCTOBER 1995</a:t>
          </a:r>
        </a:p>
      </xdr:txBody>
    </xdr:sp>
    <xdr:clientData/>
  </xdr:twoCellAnchor>
  <xdr:twoCellAnchor>
    <xdr:from>
      <xdr:col>2</xdr:col>
      <xdr:colOff>190500</xdr:colOff>
      <xdr:row>64</xdr:row>
      <xdr:rowOff>0</xdr:rowOff>
    </xdr:from>
    <xdr:to>
      <xdr:col>2</xdr:col>
      <xdr:colOff>3886200</xdr:colOff>
      <xdr:row>64</xdr:row>
      <xdr:rowOff>0</xdr:rowOff>
    </xdr:to>
    <xdr:sp macro="" textlink="">
      <xdr:nvSpPr>
        <xdr:cNvPr id="15372" name="Text 29"/>
        <xdr:cNvSpPr txBox="1">
          <a:spLocks noChangeArrowheads="1"/>
        </xdr:cNvSpPr>
      </xdr:nvSpPr>
      <xdr:spPr bwMode="auto">
        <a:xfrm>
          <a:off x="638175" y="11858625"/>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64</xdr:row>
      <xdr:rowOff>0</xdr:rowOff>
    </xdr:from>
    <xdr:to>
      <xdr:col>2</xdr:col>
      <xdr:colOff>3886200</xdr:colOff>
      <xdr:row>64</xdr:row>
      <xdr:rowOff>0</xdr:rowOff>
    </xdr:to>
    <xdr:sp macro="" textlink="">
      <xdr:nvSpPr>
        <xdr:cNvPr id="15373" name="Text 30"/>
        <xdr:cNvSpPr txBox="1">
          <a:spLocks noChangeArrowheads="1"/>
        </xdr:cNvSpPr>
      </xdr:nvSpPr>
      <xdr:spPr bwMode="auto">
        <a:xfrm>
          <a:off x="638175" y="11858625"/>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INFORMATION TECHNOLOGY</a:t>
          </a:r>
        </a:p>
        <a:p>
          <a:pPr algn="ctr" rtl="0">
            <a:defRPr sz="1000"/>
          </a:pPr>
          <a:r>
            <a:rPr lang="en-US" sz="1000" b="1" i="0" u="none" strike="noStrike" baseline="0">
              <a:solidFill>
                <a:srgbClr val="000000"/>
              </a:solidFill>
              <a:latin typeface="Geneva"/>
            </a:rPr>
            <a:t>COMMERCIAL ART</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50.0402</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64</xdr:row>
      <xdr:rowOff>0</xdr:rowOff>
    </xdr:from>
    <xdr:to>
      <xdr:col>2</xdr:col>
      <xdr:colOff>3886200</xdr:colOff>
      <xdr:row>64</xdr:row>
      <xdr:rowOff>0</xdr:rowOff>
    </xdr:to>
    <xdr:sp macro="" textlink="">
      <xdr:nvSpPr>
        <xdr:cNvPr id="15374" name="Text 31"/>
        <xdr:cNvSpPr txBox="1">
          <a:spLocks noChangeArrowheads="1"/>
        </xdr:cNvSpPr>
      </xdr:nvSpPr>
      <xdr:spPr bwMode="auto">
        <a:xfrm>
          <a:off x="638175" y="11858625"/>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INFORMATION TECHNOLOGY</a:t>
          </a:r>
        </a:p>
        <a:p>
          <a:pPr algn="ctr" rtl="0">
            <a:defRPr sz="1000"/>
          </a:pPr>
          <a:r>
            <a:rPr lang="en-US" sz="1000" b="1" i="0" u="none" strike="noStrike" baseline="0">
              <a:solidFill>
                <a:srgbClr val="000000"/>
              </a:solidFill>
              <a:latin typeface="Geneva"/>
            </a:rPr>
            <a:t>COMMERCIAL ART</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50.0402</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0</xdr:colOff>
      <xdr:row>50</xdr:row>
      <xdr:rowOff>0</xdr:rowOff>
    </xdr:from>
    <xdr:to>
      <xdr:col>2</xdr:col>
      <xdr:colOff>3714750</xdr:colOff>
      <xdr:row>50</xdr:row>
      <xdr:rowOff>0</xdr:rowOff>
    </xdr:to>
    <xdr:sp macro="" textlink="">
      <xdr:nvSpPr>
        <xdr:cNvPr id="15375" name="Text 33"/>
        <xdr:cNvSpPr txBox="1">
          <a:spLocks noChangeArrowheads="1"/>
        </xdr:cNvSpPr>
      </xdr:nvSpPr>
      <xdr:spPr bwMode="auto">
        <a:xfrm>
          <a:off x="447675" y="8763000"/>
          <a:ext cx="37147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en-US" sz="1400" b="1" i="1" u="none" strike="noStrike" baseline="0">
              <a:solidFill>
                <a:srgbClr val="000000"/>
              </a:solidFill>
              <a:latin typeface="Tms Rmn"/>
            </a:rPr>
            <a:t>KINGMAN HIGH SCHOOL</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 PAGE 2</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BUSINESS MANAGEMENT TECHNOLOGY - LEVEL II</a:t>
          </a:r>
        </a:p>
        <a:p>
          <a:pPr algn="ctr" rtl="0">
            <a:defRPr sz="1000"/>
          </a:pPr>
          <a:r>
            <a:rPr lang="en-US" sz="1000" b="1" i="0" u="none" strike="noStrike" baseline="0">
              <a:solidFill>
                <a:srgbClr val="000000"/>
              </a:solidFill>
              <a:latin typeface="Geneva"/>
            </a:rPr>
            <a:t>Competencies and Indicators</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xdr:colOff>
      <xdr:row>50</xdr:row>
      <xdr:rowOff>0</xdr:rowOff>
    </xdr:from>
    <xdr:to>
      <xdr:col>2</xdr:col>
      <xdr:colOff>3733800</xdr:colOff>
      <xdr:row>50</xdr:row>
      <xdr:rowOff>0</xdr:rowOff>
    </xdr:to>
    <xdr:sp macro="" textlink="">
      <xdr:nvSpPr>
        <xdr:cNvPr id="15376" name="Text 34"/>
        <xdr:cNvSpPr txBox="1">
          <a:spLocks noChangeArrowheads="1"/>
        </xdr:cNvSpPr>
      </xdr:nvSpPr>
      <xdr:spPr bwMode="auto">
        <a:xfrm>
          <a:off x="466725" y="8763000"/>
          <a:ext cx="37147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en-US" sz="1400" b="1" i="1" u="none" strike="noStrike" baseline="0">
              <a:solidFill>
                <a:srgbClr val="000000"/>
              </a:solidFill>
              <a:latin typeface="Tms Rmn"/>
            </a:rPr>
            <a:t>KINGMAN HIGH SCHOOL</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 PAGE 2</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APPLIED BIOLOGICAL SYSTEMS - LEVEL II</a:t>
          </a:r>
        </a:p>
        <a:p>
          <a:pPr algn="ctr" rtl="0">
            <a:defRPr sz="1000"/>
          </a:pPr>
          <a:r>
            <a:rPr lang="en-US" sz="1000" b="1" i="0" u="none" strike="noStrike" baseline="0">
              <a:solidFill>
                <a:srgbClr val="000000"/>
              </a:solidFill>
              <a:latin typeface="Geneva"/>
            </a:rPr>
            <a:t>Competencies and Indicators</a:t>
          </a:r>
        </a:p>
        <a:p>
          <a:pPr algn="ctr" rtl="0">
            <a:defRPr sz="1000"/>
          </a:pPr>
          <a:endParaRPr lang="en-US" sz="1000" b="1" i="0" u="none" strike="noStrike" baseline="0">
            <a:solidFill>
              <a:srgbClr val="000000"/>
            </a:solidFill>
            <a:latin typeface="Geneva"/>
          </a:endParaRPr>
        </a:p>
        <a:p>
          <a:pPr algn="ctr" rtl="0">
            <a:defRPr sz="1000"/>
          </a:pPr>
          <a:endParaRPr lang="en-US" sz="1000" b="1" i="0" u="none" strike="noStrike" baseline="0">
            <a:solidFill>
              <a:srgbClr val="000000"/>
            </a:solidFill>
            <a:latin typeface="Geneva"/>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           </a:t>
          </a:r>
        </a:p>
      </xdr:txBody>
    </xdr:sp>
    <xdr:clientData/>
  </xdr:twoCellAnchor>
  <xdr:twoCellAnchor>
    <xdr:from>
      <xdr:col>2</xdr:col>
      <xdr:colOff>9525</xdr:colOff>
      <xdr:row>50</xdr:row>
      <xdr:rowOff>0</xdr:rowOff>
    </xdr:from>
    <xdr:to>
      <xdr:col>2</xdr:col>
      <xdr:colOff>3724275</xdr:colOff>
      <xdr:row>50</xdr:row>
      <xdr:rowOff>0</xdr:rowOff>
    </xdr:to>
    <xdr:sp macro="" textlink="">
      <xdr:nvSpPr>
        <xdr:cNvPr id="15377" name="Text 35"/>
        <xdr:cNvSpPr txBox="1">
          <a:spLocks noChangeArrowheads="1"/>
        </xdr:cNvSpPr>
      </xdr:nvSpPr>
      <xdr:spPr bwMode="auto">
        <a:xfrm>
          <a:off x="457200" y="8763000"/>
          <a:ext cx="37147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en-US" sz="1400" b="1" i="1" u="none" strike="noStrike" baseline="0">
              <a:solidFill>
                <a:srgbClr val="000000"/>
              </a:solidFill>
              <a:latin typeface="Tms Rmn"/>
            </a:rPr>
            <a:t>KINGMAN HIGH SCHOOL</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MATRIX,PAGE 3</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APPLIED BIOLOGICAL SYSTEMS - LEVEL II</a:t>
          </a:r>
        </a:p>
        <a:p>
          <a:pPr algn="ctr" rtl="0">
            <a:defRPr sz="1000"/>
          </a:pPr>
          <a:r>
            <a:rPr lang="en-US" sz="1000" b="1" i="0" u="none" strike="noStrike" baseline="0">
              <a:solidFill>
                <a:srgbClr val="000000"/>
              </a:solidFill>
              <a:latin typeface="Geneva"/>
            </a:rPr>
            <a:t>Competencies and Indicators</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180975</xdr:colOff>
      <xdr:row>50</xdr:row>
      <xdr:rowOff>0</xdr:rowOff>
    </xdr:from>
    <xdr:to>
      <xdr:col>2</xdr:col>
      <xdr:colOff>3876675</xdr:colOff>
      <xdr:row>50</xdr:row>
      <xdr:rowOff>0</xdr:rowOff>
    </xdr:to>
    <xdr:sp macro="" textlink="">
      <xdr:nvSpPr>
        <xdr:cNvPr id="15378" name="Text 36"/>
        <xdr:cNvSpPr txBox="1">
          <a:spLocks noChangeArrowheads="1"/>
        </xdr:cNvSpPr>
      </xdr:nvSpPr>
      <xdr:spPr bwMode="auto">
        <a:xfrm>
          <a:off x="628650"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180975</xdr:colOff>
      <xdr:row>50</xdr:row>
      <xdr:rowOff>0</xdr:rowOff>
    </xdr:from>
    <xdr:to>
      <xdr:col>2</xdr:col>
      <xdr:colOff>3876675</xdr:colOff>
      <xdr:row>50</xdr:row>
      <xdr:rowOff>0</xdr:rowOff>
    </xdr:to>
    <xdr:sp macro="" textlink="">
      <xdr:nvSpPr>
        <xdr:cNvPr id="15379" name="Text 37"/>
        <xdr:cNvSpPr txBox="1">
          <a:spLocks noChangeArrowheads="1"/>
        </xdr:cNvSpPr>
      </xdr:nvSpPr>
      <xdr:spPr bwMode="auto">
        <a:xfrm>
          <a:off x="628650"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HUMAN SERVICES TECHNOLOGY</a:t>
          </a:r>
        </a:p>
        <a:p>
          <a:pPr algn="ctr" rtl="0">
            <a:defRPr sz="1000"/>
          </a:pPr>
          <a:r>
            <a:rPr lang="en-US" sz="1000" b="1" i="0" u="none" strike="noStrike" baseline="0">
              <a:solidFill>
                <a:srgbClr val="000000"/>
              </a:solidFill>
              <a:latin typeface="Geneva"/>
            </a:rPr>
            <a:t>APPAREL DESIGN AND MERCHANDISING</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20.0301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180975</xdr:colOff>
      <xdr:row>50</xdr:row>
      <xdr:rowOff>0</xdr:rowOff>
    </xdr:from>
    <xdr:to>
      <xdr:col>2</xdr:col>
      <xdr:colOff>3876675</xdr:colOff>
      <xdr:row>50</xdr:row>
      <xdr:rowOff>0</xdr:rowOff>
    </xdr:to>
    <xdr:sp macro="" textlink="">
      <xdr:nvSpPr>
        <xdr:cNvPr id="15380" name="Text 38"/>
        <xdr:cNvSpPr txBox="1">
          <a:spLocks noChangeArrowheads="1"/>
        </xdr:cNvSpPr>
      </xdr:nvSpPr>
      <xdr:spPr bwMode="auto">
        <a:xfrm>
          <a:off x="628650"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50</xdr:row>
      <xdr:rowOff>0</xdr:rowOff>
    </xdr:from>
    <xdr:to>
      <xdr:col>2</xdr:col>
      <xdr:colOff>3886200</xdr:colOff>
      <xdr:row>50</xdr:row>
      <xdr:rowOff>0</xdr:rowOff>
    </xdr:to>
    <xdr:sp macro="" textlink="">
      <xdr:nvSpPr>
        <xdr:cNvPr id="15381" name="Text 39"/>
        <xdr:cNvSpPr txBox="1">
          <a:spLocks noChangeArrowheads="1"/>
        </xdr:cNvSpPr>
      </xdr:nvSpPr>
      <xdr:spPr bwMode="auto">
        <a:xfrm>
          <a:off x="638175"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HUMAN SERVICES TECHNOLOGY</a:t>
          </a:r>
        </a:p>
        <a:p>
          <a:pPr algn="ctr" rtl="0">
            <a:defRPr sz="1000"/>
          </a:pPr>
          <a:r>
            <a:rPr lang="en-US" sz="1000" b="1" i="0" u="none" strike="noStrike" baseline="0">
              <a:solidFill>
                <a:srgbClr val="000000"/>
              </a:solidFill>
              <a:latin typeface="Geneva"/>
            </a:rPr>
            <a:t>CHILD CARE AND GUIDANCE</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20.0201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50</xdr:row>
      <xdr:rowOff>0</xdr:rowOff>
    </xdr:from>
    <xdr:to>
      <xdr:col>2</xdr:col>
      <xdr:colOff>3886200</xdr:colOff>
      <xdr:row>50</xdr:row>
      <xdr:rowOff>0</xdr:rowOff>
    </xdr:to>
    <xdr:sp macro="" textlink="">
      <xdr:nvSpPr>
        <xdr:cNvPr id="15382" name="Text 40"/>
        <xdr:cNvSpPr txBox="1">
          <a:spLocks noChangeArrowheads="1"/>
        </xdr:cNvSpPr>
      </xdr:nvSpPr>
      <xdr:spPr bwMode="auto">
        <a:xfrm>
          <a:off x="638175"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50</xdr:row>
      <xdr:rowOff>0</xdr:rowOff>
    </xdr:from>
    <xdr:to>
      <xdr:col>2</xdr:col>
      <xdr:colOff>3886200</xdr:colOff>
      <xdr:row>50</xdr:row>
      <xdr:rowOff>0</xdr:rowOff>
    </xdr:to>
    <xdr:sp macro="" textlink="">
      <xdr:nvSpPr>
        <xdr:cNvPr id="15383" name="Text 41"/>
        <xdr:cNvSpPr txBox="1">
          <a:spLocks noChangeArrowheads="1"/>
        </xdr:cNvSpPr>
      </xdr:nvSpPr>
      <xdr:spPr bwMode="auto">
        <a:xfrm>
          <a:off x="638175"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INFORMATION TECHNOLOGY</a:t>
          </a:r>
        </a:p>
        <a:p>
          <a:pPr algn="ctr" rtl="0">
            <a:defRPr sz="1000"/>
          </a:pPr>
          <a:r>
            <a:rPr lang="en-US" sz="1000" b="1" i="0" u="none" strike="noStrike" baseline="0">
              <a:solidFill>
                <a:srgbClr val="000000"/>
              </a:solidFill>
              <a:latin typeface="Geneva"/>
            </a:rPr>
            <a:t>COMMERCIAL ART</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50.0402</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50</xdr:row>
      <xdr:rowOff>0</xdr:rowOff>
    </xdr:from>
    <xdr:to>
      <xdr:col>2</xdr:col>
      <xdr:colOff>3886200</xdr:colOff>
      <xdr:row>50</xdr:row>
      <xdr:rowOff>0</xdr:rowOff>
    </xdr:to>
    <xdr:sp macro="" textlink="">
      <xdr:nvSpPr>
        <xdr:cNvPr id="15384" name="Text 42"/>
        <xdr:cNvSpPr txBox="1">
          <a:spLocks noChangeArrowheads="1"/>
        </xdr:cNvSpPr>
      </xdr:nvSpPr>
      <xdr:spPr bwMode="auto">
        <a:xfrm>
          <a:off x="638175"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INFORMATION TECHNOLOGY</a:t>
          </a:r>
        </a:p>
        <a:p>
          <a:pPr algn="ctr" rtl="0">
            <a:defRPr sz="1000"/>
          </a:pPr>
          <a:r>
            <a:rPr lang="en-US" sz="1000" b="1" i="0" u="none" strike="noStrike" baseline="0">
              <a:solidFill>
                <a:srgbClr val="000000"/>
              </a:solidFill>
              <a:latin typeface="Geneva"/>
            </a:rPr>
            <a:t>COMMERCIAL ART</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50.0402</a:t>
          </a:r>
        </a:p>
        <a:p>
          <a:pPr algn="ctr" rtl="0">
            <a:defRPr sz="1000"/>
          </a:pPr>
          <a:endParaRPr lang="en-US" sz="1000" b="1" i="0" u="none" strike="noStrike" baseline="0">
            <a:solidFill>
              <a:srgbClr val="000000"/>
            </a:solidFill>
            <a:latin typeface="Geneva"/>
          </a:endParaRPr>
        </a:p>
      </xdr:txBody>
    </xdr:sp>
    <xdr:clientData/>
  </xdr:twoCellAnchor>
  <xdr:twoCellAnchor editAs="absolute">
    <xdr:from>
      <xdr:col>2</xdr:col>
      <xdr:colOff>952500</xdr:colOff>
      <xdr:row>470</xdr:row>
      <xdr:rowOff>28575</xdr:rowOff>
    </xdr:from>
    <xdr:to>
      <xdr:col>2</xdr:col>
      <xdr:colOff>3438525</xdr:colOff>
      <xdr:row>475</xdr:row>
      <xdr:rowOff>76200</xdr:rowOff>
    </xdr:to>
    <xdr:sp macro="" textlink="">
      <xdr:nvSpPr>
        <xdr:cNvPr id="15385" name="Text 34"/>
        <xdr:cNvSpPr>
          <a:spLocks noChangeArrowheads="1"/>
        </xdr:cNvSpPr>
      </xdr:nvSpPr>
      <xdr:spPr bwMode="auto">
        <a:xfrm>
          <a:off x="1400175" y="76514325"/>
          <a:ext cx="2486025" cy="809625"/>
        </a:xfrm>
        <a:prstGeom prst="roundRect">
          <a:avLst>
            <a:gd name="adj" fmla="val 16667"/>
          </a:avLst>
        </a:prstGeom>
        <a:solidFill>
          <a:srgbClr val="FFFF99"/>
        </a:solidFill>
        <a:ln w="9525">
          <a:solidFill>
            <a:srgbClr val="000000"/>
          </a:solidFill>
          <a:round/>
          <a:headEnd/>
          <a:tailEnd/>
        </a:ln>
      </xdr:spPr>
      <xdr:txBody>
        <a:bodyPr vertOverflow="clip" wrap="square" lIns="27432" tIns="22860" rIns="0" bIns="0" anchor="t" upright="1"/>
        <a:lstStyle/>
        <a:p>
          <a:pPr algn="l" rtl="0">
            <a:defRPr sz="1000"/>
          </a:pPr>
          <a:r>
            <a:rPr lang="en-US" sz="800" b="0" i="0" u="none" strike="noStrike" baseline="0">
              <a:solidFill>
                <a:srgbClr val="FF0000"/>
              </a:solidFill>
              <a:latin typeface="Geneva"/>
            </a:rPr>
            <a:t>Note:  </a:t>
          </a:r>
          <a:r>
            <a:rPr lang="en-US" sz="800" b="0" i="0" u="none" strike="noStrike" baseline="0">
              <a:solidFill>
                <a:srgbClr val="000000"/>
              </a:solidFill>
              <a:latin typeface="Geneva"/>
            </a:rPr>
            <a:t>This Checklist is to be used as a master document to determine if 100% of the </a:t>
          </a:r>
          <a:r>
            <a:rPr lang="en-US" sz="800" b="0" i="0" u="sng" strike="noStrike" baseline="0">
              <a:solidFill>
                <a:srgbClr val="000000"/>
              </a:solidFill>
              <a:latin typeface="Geneva"/>
            </a:rPr>
            <a:t>standards</a:t>
          </a:r>
          <a:r>
            <a:rPr lang="en-US" sz="800" b="0" i="0" u="none" strike="noStrike" baseline="0">
              <a:solidFill>
                <a:srgbClr val="000000"/>
              </a:solidFill>
              <a:latin typeface="Geneva"/>
            </a:rPr>
            <a:t> (not measures) are being taught in a program.  The number of </a:t>
          </a:r>
          <a:r>
            <a:rPr lang="en-US" sz="800" b="0" i="0" u="sng" strike="noStrike" baseline="0">
              <a:solidFill>
                <a:srgbClr val="000000"/>
              </a:solidFill>
              <a:latin typeface="Geneva"/>
            </a:rPr>
            <a:t>measures</a:t>
          </a:r>
          <a:r>
            <a:rPr lang="en-US" sz="800" b="0" i="0" u="none" strike="noStrike" baseline="0">
              <a:solidFill>
                <a:srgbClr val="000000"/>
              </a:solidFill>
              <a:latin typeface="Geneva"/>
            </a:rPr>
            <a:t> a student attains can help determine  the student's  "Level of Attainment".</a:t>
          </a:r>
        </a:p>
      </xdr:txBody>
    </xdr:sp>
    <xdr:clientData/>
  </xdr:twoCellAnchor>
  <xdr:twoCellAnchor>
    <xdr:from>
      <xdr:col>2</xdr:col>
      <xdr:colOff>190500</xdr:colOff>
      <xdr:row>26</xdr:row>
      <xdr:rowOff>0</xdr:rowOff>
    </xdr:from>
    <xdr:to>
      <xdr:col>2</xdr:col>
      <xdr:colOff>3886200</xdr:colOff>
      <xdr:row>26</xdr:row>
      <xdr:rowOff>0</xdr:rowOff>
    </xdr:to>
    <xdr:sp macro="" textlink="">
      <xdr:nvSpPr>
        <xdr:cNvPr id="15386" name="Text 25"/>
        <xdr:cNvSpPr txBox="1">
          <a:spLocks noChangeArrowheads="1"/>
        </xdr:cNvSpPr>
      </xdr:nvSpPr>
      <xdr:spPr bwMode="auto">
        <a:xfrm>
          <a:off x="638175" y="5057775"/>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26</xdr:row>
      <xdr:rowOff>0</xdr:rowOff>
    </xdr:from>
    <xdr:to>
      <xdr:col>2</xdr:col>
      <xdr:colOff>3886200</xdr:colOff>
      <xdr:row>26</xdr:row>
      <xdr:rowOff>0</xdr:rowOff>
    </xdr:to>
    <xdr:sp macro="" textlink="">
      <xdr:nvSpPr>
        <xdr:cNvPr id="15387" name="Text 26"/>
        <xdr:cNvSpPr txBox="1">
          <a:spLocks noChangeArrowheads="1"/>
        </xdr:cNvSpPr>
      </xdr:nvSpPr>
      <xdr:spPr bwMode="auto">
        <a:xfrm>
          <a:off x="638175" y="5057775"/>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INFORMATION TECHNOLOGY</a:t>
          </a:r>
        </a:p>
        <a:p>
          <a:pPr algn="ctr" rtl="0">
            <a:defRPr sz="1000"/>
          </a:pPr>
          <a:r>
            <a:rPr lang="en-US" sz="1000" b="1" i="0" u="none" strike="noStrike" baseline="0">
              <a:solidFill>
                <a:srgbClr val="000000"/>
              </a:solidFill>
              <a:latin typeface="Geneva"/>
            </a:rPr>
            <a:t>COMMERCIAL ART</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50.0402</a:t>
          </a:r>
        </a:p>
        <a:p>
          <a:pPr algn="ctr" rtl="0">
            <a:defRPr sz="1000"/>
          </a:pPr>
          <a:endParaRPr lang="en-US" sz="1000" b="1" i="0" u="none" strike="noStrike" baseline="0">
            <a:solidFill>
              <a:srgbClr val="000000"/>
            </a:solidFill>
            <a:latin typeface="Geneva"/>
          </a:endParaRPr>
        </a:p>
      </xdr:txBody>
    </xdr:sp>
    <xdr:clientData/>
  </xdr:twoCellAnchor>
  <xdr:twoCellAnchor>
    <xdr:from>
      <xdr:col>2</xdr:col>
      <xdr:colOff>190500</xdr:colOff>
      <xdr:row>26</xdr:row>
      <xdr:rowOff>0</xdr:rowOff>
    </xdr:from>
    <xdr:to>
      <xdr:col>2</xdr:col>
      <xdr:colOff>4410075</xdr:colOff>
      <xdr:row>26</xdr:row>
      <xdr:rowOff>0</xdr:rowOff>
    </xdr:to>
    <xdr:sp macro="" textlink="">
      <xdr:nvSpPr>
        <xdr:cNvPr id="15388" name="Text 28"/>
        <xdr:cNvSpPr txBox="1">
          <a:spLocks noChangeArrowheads="1"/>
        </xdr:cNvSpPr>
      </xdr:nvSpPr>
      <xdr:spPr bwMode="auto">
        <a:xfrm>
          <a:off x="638175" y="5057775"/>
          <a:ext cx="42195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DRAFTING TECHNOLOGY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48.0101</a:t>
          </a:r>
        </a:p>
        <a:p>
          <a:pPr algn="ctr" rtl="0">
            <a:defRPr sz="1000"/>
          </a:pPr>
          <a:r>
            <a:rPr lang="en-US" sz="1000" b="1" i="0" u="none" strike="noStrike" baseline="0">
              <a:solidFill>
                <a:srgbClr val="000000"/>
              </a:solidFill>
              <a:latin typeface="Times New Roman"/>
              <a:cs typeface="Times New Roman"/>
            </a:rPr>
            <a:t>OCTOBER 1995</a:t>
          </a:r>
        </a:p>
      </xdr:txBody>
    </xdr:sp>
    <xdr:clientData/>
  </xdr:twoCellAnchor>
  <xdr:twoCellAnchor>
    <xdr:from>
      <xdr:col>0</xdr:col>
      <xdr:colOff>114300</xdr:colOff>
      <xdr:row>3</xdr:row>
      <xdr:rowOff>0</xdr:rowOff>
    </xdr:from>
    <xdr:to>
      <xdr:col>0</xdr:col>
      <xdr:colOff>400050</xdr:colOff>
      <xdr:row>3</xdr:row>
      <xdr:rowOff>0</xdr:rowOff>
    </xdr:to>
    <xdr:sp macro="" textlink="">
      <xdr:nvSpPr>
        <xdr:cNvPr id="15389" name="Text 1"/>
        <xdr:cNvSpPr txBox="1">
          <a:spLocks noChangeArrowheads="1"/>
        </xdr:cNvSpPr>
      </xdr:nvSpPr>
      <xdr:spPr bwMode="auto">
        <a:xfrm>
          <a:off x="114300" y="1076325"/>
          <a:ext cx="2857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r>
            <a:rPr lang="en-US" sz="1200" b="1" i="0" u="none" strike="noStrike" baseline="0">
              <a:solidFill>
                <a:srgbClr val="000000"/>
              </a:solidFill>
              <a:latin typeface="Times New Roman"/>
              <a:cs typeface="Times New Roman"/>
            </a:rPr>
            <a:t>AGRICULTURE BUSINESS MANTAGEMENT</a:t>
          </a: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PLANT SCIENCE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01.0304</a:t>
          </a:r>
        </a:p>
        <a:p>
          <a:pPr algn="ctr" rtl="0">
            <a:defRPr sz="1000"/>
          </a:pPr>
          <a:r>
            <a:rPr lang="en-US" sz="1000" b="1" i="0" u="none" strike="noStrike" baseline="0">
              <a:solidFill>
                <a:srgbClr val="000000"/>
              </a:solidFill>
              <a:latin typeface="Times New Roman"/>
              <a:cs typeface="Times New Roman"/>
            </a:rPr>
            <a:t> August 1999</a:t>
          </a:r>
        </a:p>
      </xdr:txBody>
    </xdr:sp>
    <xdr:clientData/>
  </xdr:twoCellAnchor>
  <xdr:twoCellAnchor>
    <xdr:from>
      <xdr:col>0</xdr:col>
      <xdr:colOff>114300</xdr:colOff>
      <xdr:row>3</xdr:row>
      <xdr:rowOff>0</xdr:rowOff>
    </xdr:from>
    <xdr:to>
      <xdr:col>0</xdr:col>
      <xdr:colOff>400050</xdr:colOff>
      <xdr:row>3</xdr:row>
      <xdr:rowOff>0</xdr:rowOff>
    </xdr:to>
    <xdr:sp macro="" textlink="">
      <xdr:nvSpPr>
        <xdr:cNvPr id="15390" name="Text 1"/>
        <xdr:cNvSpPr txBox="1">
          <a:spLocks noChangeArrowheads="1"/>
        </xdr:cNvSpPr>
      </xdr:nvSpPr>
      <xdr:spPr bwMode="auto">
        <a:xfrm>
          <a:off x="114300" y="1076325"/>
          <a:ext cx="2857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r>
            <a:rPr lang="en-US" sz="1200" b="1" i="0" u="none" strike="noStrike" baseline="0">
              <a:solidFill>
                <a:srgbClr val="000000"/>
              </a:solidFill>
              <a:latin typeface="Times New Roman"/>
              <a:cs typeface="Times New Roman"/>
            </a:rPr>
            <a:t>AGRICULTURE BUSINESS MANTAGEMENT</a:t>
          </a: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PLANT SCIENCE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01.0304</a:t>
          </a:r>
        </a:p>
        <a:p>
          <a:pPr algn="ctr" rtl="0">
            <a:defRPr sz="1000"/>
          </a:pPr>
          <a:r>
            <a:rPr lang="en-US" sz="1000" b="1" i="0" u="none" strike="noStrike" baseline="0">
              <a:solidFill>
                <a:srgbClr val="000000"/>
              </a:solidFill>
              <a:latin typeface="Times New Roman"/>
              <a:cs typeface="Times New Roman"/>
            </a:rPr>
            <a:t> August 1999</a:t>
          </a:r>
        </a:p>
      </xdr:txBody>
    </xdr:sp>
    <xdr:clientData/>
  </xdr:twoCellAnchor>
  <xdr:twoCellAnchor>
    <xdr:from>
      <xdr:col>2</xdr:col>
      <xdr:colOff>114300</xdr:colOff>
      <xdr:row>95</xdr:row>
      <xdr:rowOff>0</xdr:rowOff>
    </xdr:from>
    <xdr:to>
      <xdr:col>2</xdr:col>
      <xdr:colOff>4410075</xdr:colOff>
      <xdr:row>95</xdr:row>
      <xdr:rowOff>0</xdr:rowOff>
    </xdr:to>
    <xdr:sp macro="" textlink="">
      <xdr:nvSpPr>
        <xdr:cNvPr id="15391" name="Text 1"/>
        <xdr:cNvSpPr txBox="1">
          <a:spLocks noChangeArrowheads="1"/>
        </xdr:cNvSpPr>
      </xdr:nvSpPr>
      <xdr:spPr bwMode="auto">
        <a:xfrm>
          <a:off x="561975" y="16887825"/>
          <a:ext cx="42957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r>
            <a:rPr lang="en-US" sz="1200" b="1" i="0" u="none" strike="noStrike" baseline="0">
              <a:solidFill>
                <a:srgbClr val="000000"/>
              </a:solidFill>
              <a:latin typeface="Times New Roman"/>
              <a:cs typeface="Times New Roman"/>
            </a:rPr>
            <a:t>AGRICULTURE BUSINESS MANTAGEMENT</a:t>
          </a: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PLANT SCIENCE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01.0304</a:t>
          </a:r>
        </a:p>
        <a:p>
          <a:pPr algn="ctr" rtl="0">
            <a:defRPr sz="1000"/>
          </a:pPr>
          <a:r>
            <a:rPr lang="en-US" sz="1000" b="1" i="0" u="none" strike="noStrike" baseline="0">
              <a:solidFill>
                <a:srgbClr val="000000"/>
              </a:solidFill>
              <a:latin typeface="Times New Roman"/>
              <a:cs typeface="Times New Roman"/>
            </a:rPr>
            <a:t> August 1999</a:t>
          </a:r>
        </a:p>
      </xdr:txBody>
    </xdr:sp>
    <xdr:clientData/>
  </xdr:twoCellAnchor>
  <xdr:twoCellAnchor>
    <xdr:from>
      <xdr:col>2</xdr:col>
      <xdr:colOff>114300</xdr:colOff>
      <xdr:row>95</xdr:row>
      <xdr:rowOff>0</xdr:rowOff>
    </xdr:from>
    <xdr:to>
      <xdr:col>2</xdr:col>
      <xdr:colOff>3924300</xdr:colOff>
      <xdr:row>95</xdr:row>
      <xdr:rowOff>0</xdr:rowOff>
    </xdr:to>
    <xdr:sp macro="" textlink="">
      <xdr:nvSpPr>
        <xdr:cNvPr id="15392" name="Text 1"/>
        <xdr:cNvSpPr txBox="1">
          <a:spLocks noChangeArrowheads="1"/>
        </xdr:cNvSpPr>
      </xdr:nvSpPr>
      <xdr:spPr bwMode="auto">
        <a:xfrm>
          <a:off x="561975" y="16887825"/>
          <a:ext cx="38100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r>
            <a:rPr lang="en-US" sz="1200" b="1" i="0" u="none" strike="noStrike" baseline="0">
              <a:solidFill>
                <a:srgbClr val="000000"/>
              </a:solidFill>
              <a:latin typeface="Times New Roman"/>
              <a:cs typeface="Times New Roman"/>
            </a:rPr>
            <a:t>AGRICULTURE BUSINESS MANTAGEMENT</a:t>
          </a: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PLANT SCIENCE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01.0304</a:t>
          </a:r>
        </a:p>
        <a:p>
          <a:pPr algn="ctr" rtl="0">
            <a:defRPr sz="1000"/>
          </a:pPr>
          <a:r>
            <a:rPr lang="en-US" sz="1000" b="1" i="0" u="none" strike="noStrike" baseline="0">
              <a:solidFill>
                <a:srgbClr val="000000"/>
              </a:solidFill>
              <a:latin typeface="Times New Roman"/>
              <a:cs typeface="Times New Roman"/>
            </a:rPr>
            <a:t> August 1999</a:t>
          </a:r>
        </a:p>
      </xdr:txBody>
    </xdr:sp>
    <xdr:clientData/>
  </xdr:twoCellAnchor>
  <xdr:twoCellAnchor>
    <xdr:from>
      <xdr:col>0</xdr:col>
      <xdr:colOff>0</xdr:colOff>
      <xdr:row>295</xdr:row>
      <xdr:rowOff>0</xdr:rowOff>
    </xdr:from>
    <xdr:to>
      <xdr:col>2</xdr:col>
      <xdr:colOff>4714875</xdr:colOff>
      <xdr:row>295</xdr:row>
      <xdr:rowOff>0</xdr:rowOff>
    </xdr:to>
    <xdr:sp macro="" textlink="">
      <xdr:nvSpPr>
        <xdr:cNvPr id="15431" name="Line 33"/>
        <xdr:cNvSpPr>
          <a:spLocks noChangeShapeType="1"/>
        </xdr:cNvSpPr>
      </xdr:nvSpPr>
      <xdr:spPr bwMode="auto">
        <a:xfrm>
          <a:off x="0" y="48853725"/>
          <a:ext cx="5162550" cy="0"/>
        </a:xfrm>
        <a:prstGeom prst="line">
          <a:avLst/>
        </a:prstGeom>
        <a:noFill/>
        <a:ln w="6350">
          <a:solidFill>
            <a:srgbClr val="00FF00"/>
          </a:solidFill>
          <a:round/>
          <a:headEnd/>
          <a:tailEnd/>
        </a:ln>
      </xdr:spPr>
    </xdr:sp>
    <xdr:clientData/>
  </xdr:twoCellAnchor>
  <xdr:twoCellAnchor>
    <xdr:from>
      <xdr:col>2</xdr:col>
      <xdr:colOff>114300</xdr:colOff>
      <xdr:row>95</xdr:row>
      <xdr:rowOff>0</xdr:rowOff>
    </xdr:from>
    <xdr:to>
      <xdr:col>2</xdr:col>
      <xdr:colOff>4410075</xdr:colOff>
      <xdr:row>95</xdr:row>
      <xdr:rowOff>0</xdr:rowOff>
    </xdr:to>
    <xdr:sp macro="" textlink="">
      <xdr:nvSpPr>
        <xdr:cNvPr id="15394" name="Text Box 34"/>
        <xdr:cNvSpPr txBox="1">
          <a:spLocks noChangeArrowheads="1"/>
        </xdr:cNvSpPr>
      </xdr:nvSpPr>
      <xdr:spPr bwMode="auto">
        <a:xfrm>
          <a:off x="561975" y="16887825"/>
          <a:ext cx="42957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r>
            <a:rPr lang="en-US" sz="1200" b="1" i="0" u="none" strike="noStrike" baseline="0">
              <a:solidFill>
                <a:srgbClr val="000000"/>
              </a:solidFill>
              <a:latin typeface="Times New Roman"/>
              <a:cs typeface="Times New Roman"/>
            </a:rPr>
            <a:t>AGRICULTURE BUSINESS MANTAGEMENT</a:t>
          </a: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PLANT SCIENCE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01.0304</a:t>
          </a:r>
        </a:p>
        <a:p>
          <a:pPr algn="ctr" rtl="0">
            <a:defRPr sz="1000"/>
          </a:pPr>
          <a:r>
            <a:rPr lang="en-US" sz="1000" b="1" i="0" u="none" strike="noStrike" baseline="0">
              <a:solidFill>
                <a:srgbClr val="000000"/>
              </a:solidFill>
              <a:latin typeface="Times New Roman"/>
              <a:cs typeface="Times New Roman"/>
            </a:rPr>
            <a:t> August 1999</a:t>
          </a:r>
        </a:p>
      </xdr:txBody>
    </xdr:sp>
    <xdr:clientData/>
  </xdr:twoCellAnchor>
  <xdr:twoCellAnchor>
    <xdr:from>
      <xdr:col>2</xdr:col>
      <xdr:colOff>114300</xdr:colOff>
      <xdr:row>95</xdr:row>
      <xdr:rowOff>0</xdr:rowOff>
    </xdr:from>
    <xdr:to>
      <xdr:col>2</xdr:col>
      <xdr:colOff>3924300</xdr:colOff>
      <xdr:row>95</xdr:row>
      <xdr:rowOff>0</xdr:rowOff>
    </xdr:to>
    <xdr:sp macro="" textlink="">
      <xdr:nvSpPr>
        <xdr:cNvPr id="15395" name="Text Box 35"/>
        <xdr:cNvSpPr txBox="1">
          <a:spLocks noChangeArrowheads="1"/>
        </xdr:cNvSpPr>
      </xdr:nvSpPr>
      <xdr:spPr bwMode="auto">
        <a:xfrm>
          <a:off x="561975" y="16887825"/>
          <a:ext cx="38100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r>
            <a:rPr lang="en-US" sz="1200" b="1" i="0" u="none" strike="noStrike" baseline="0">
              <a:solidFill>
                <a:srgbClr val="000000"/>
              </a:solidFill>
              <a:latin typeface="Times New Roman"/>
              <a:cs typeface="Times New Roman"/>
            </a:rPr>
            <a:t>AGRICULTURE BUSINESS MANTAGEMENT</a:t>
          </a: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PLANT SCIENCE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01.0304</a:t>
          </a:r>
        </a:p>
        <a:p>
          <a:pPr algn="ctr" rtl="0">
            <a:defRPr sz="1000"/>
          </a:pPr>
          <a:r>
            <a:rPr lang="en-US" sz="1000" b="1" i="0" u="none" strike="noStrike" baseline="0">
              <a:solidFill>
                <a:srgbClr val="000000"/>
              </a:solidFill>
              <a:latin typeface="Times New Roman"/>
              <a:cs typeface="Times New Roman"/>
            </a:rPr>
            <a:t> August 1999</a:t>
          </a:r>
        </a:p>
      </xdr:txBody>
    </xdr:sp>
    <xdr:clientData/>
  </xdr:twoCellAnchor>
  <xdr:twoCellAnchor>
    <xdr:from>
      <xdr:col>2</xdr:col>
      <xdr:colOff>57150</xdr:colOff>
      <xdr:row>86</xdr:row>
      <xdr:rowOff>133350</xdr:rowOff>
    </xdr:from>
    <xdr:to>
      <xdr:col>2</xdr:col>
      <xdr:colOff>4667250</xdr:colOff>
      <xdr:row>86</xdr:row>
      <xdr:rowOff>571500</xdr:rowOff>
    </xdr:to>
    <xdr:sp macro="" textlink="">
      <xdr:nvSpPr>
        <xdr:cNvPr id="15396" name="Text Box 36"/>
        <xdr:cNvSpPr txBox="1">
          <a:spLocks noChangeArrowheads="1"/>
        </xdr:cNvSpPr>
      </xdr:nvSpPr>
      <xdr:spPr bwMode="auto">
        <a:xfrm>
          <a:off x="504825" y="15659100"/>
          <a:ext cx="4610100" cy="95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STANDARDS/COURSE MATRIX</a:t>
          </a:r>
          <a:endParaRPr lang="en-US" sz="500" b="1" i="0" u="none" strike="noStrike" baseline="0">
            <a:solidFill>
              <a:srgbClr val="000000"/>
            </a:solidFill>
            <a:latin typeface="Arial"/>
            <a:cs typeface="Arial"/>
          </a:endParaRPr>
        </a:p>
        <a:p>
          <a:pPr algn="ctr" rtl="0">
            <a:defRPr sz="1000"/>
          </a:pPr>
          <a:endParaRPr lang="en-US" sz="500" b="1" i="0" u="none" strike="noStrike" baseline="0">
            <a:solidFill>
              <a:srgbClr val="000000"/>
            </a:solidFill>
            <a:latin typeface="Arial"/>
            <a:cs typeface="Arial"/>
          </a:endParaRPr>
        </a:p>
        <a:p>
          <a:pPr algn="ctr" rtl="0">
            <a:defRPr sz="1000"/>
          </a:pPr>
          <a:r>
            <a:rPr lang="en-US" sz="1200" b="1" i="0" u="none" strike="noStrike" baseline="0">
              <a:solidFill>
                <a:srgbClr val="FF0000"/>
              </a:solidFill>
              <a:latin typeface="Arial"/>
              <a:cs typeface="Arial"/>
            </a:rPr>
            <a:t>AGRICULTURAL BUSINESS MANAGEMENT-AGRISCIENCE</a:t>
          </a:r>
        </a:p>
        <a:p>
          <a:pPr algn="ctr" rtl="0">
            <a:defRPr sz="1000"/>
          </a:pPr>
          <a:r>
            <a:rPr lang="en-US" sz="1200" b="1" i="0" u="none" strike="noStrike" baseline="0">
              <a:solidFill>
                <a:srgbClr val="FF0000"/>
              </a:solidFill>
              <a:latin typeface="Arial"/>
              <a:cs typeface="Arial"/>
            </a:rPr>
            <a:t>AGRIBUSINESS SYSTEMS - Option F</a:t>
          </a:r>
          <a:endParaRPr lang="en-US" sz="500" b="1" i="0" u="none" strike="noStrike" baseline="0">
            <a:solidFill>
              <a:srgbClr val="FF0000"/>
            </a:solidFill>
            <a:latin typeface="Arial"/>
            <a:cs typeface="Arial"/>
          </a:endParaRPr>
        </a:p>
        <a:p>
          <a:pPr algn="ctr" rtl="0">
            <a:defRPr sz="1000"/>
          </a:pPr>
          <a:endParaRPr lang="en-US" sz="500" b="1" i="0" u="none" strike="noStrike" baseline="0">
            <a:solidFill>
              <a:srgbClr val="FF0000"/>
            </a:solidFill>
            <a:latin typeface="Arial"/>
            <a:cs typeface="Arial"/>
          </a:endParaRPr>
        </a:p>
        <a:p>
          <a:pPr algn="ctr" rtl="0">
            <a:defRPr sz="1000"/>
          </a:pPr>
          <a:r>
            <a:rPr lang="en-US" sz="1000" b="1" i="0" u="none" strike="noStrike" baseline="0">
              <a:solidFill>
                <a:srgbClr val="000000"/>
              </a:solidFill>
              <a:latin typeface="Arial"/>
              <a:cs typeface="Arial"/>
            </a:rPr>
            <a:t>Applied Biological Systems (ABS) Agriculture</a:t>
          </a:r>
          <a:endParaRPr lang="en-US" sz="500" b="1" i="0" u="none" strike="noStrike" baseline="0">
            <a:solidFill>
              <a:srgbClr val="FF0000"/>
            </a:solidFill>
            <a:latin typeface="Arial"/>
            <a:cs typeface="Arial"/>
          </a:endParaRPr>
        </a:p>
        <a:p>
          <a:pPr algn="ctr" rtl="0">
            <a:defRPr sz="1000"/>
          </a:pPr>
          <a:r>
            <a:rPr lang="en-US" sz="800" b="0" i="0" u="none" strike="noStrike" baseline="0">
              <a:solidFill>
                <a:srgbClr val="000000"/>
              </a:solidFill>
              <a:latin typeface="Arial"/>
              <a:cs typeface="Arial"/>
            </a:rPr>
            <a:t>Standards 10-18 are to be taught over a two year period during grades 9 and 10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63</xdr:row>
      <xdr:rowOff>0</xdr:rowOff>
    </xdr:from>
    <xdr:to>
      <xdr:col>1</xdr:col>
      <xdr:colOff>3714750</xdr:colOff>
      <xdr:row>63</xdr:row>
      <xdr:rowOff>0</xdr:rowOff>
    </xdr:to>
    <xdr:sp macro="" textlink="">
      <xdr:nvSpPr>
        <xdr:cNvPr id="16385" name="Text 3"/>
        <xdr:cNvSpPr txBox="1">
          <a:spLocks noChangeArrowheads="1"/>
        </xdr:cNvSpPr>
      </xdr:nvSpPr>
      <xdr:spPr bwMode="auto">
        <a:xfrm>
          <a:off x="447675" y="11811000"/>
          <a:ext cx="37147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en-US" sz="1400" b="1" i="1" u="none" strike="noStrike" baseline="0">
              <a:solidFill>
                <a:srgbClr val="000000"/>
              </a:solidFill>
              <a:latin typeface="Tms Rmn"/>
            </a:rPr>
            <a:t>KINGMAN HIGH SCHOOL</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 PAGE 2</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BUSINESS MANAGEMENT TECHNOLOGY - LEVEL II</a:t>
          </a:r>
        </a:p>
        <a:p>
          <a:pPr algn="ctr" rtl="0">
            <a:defRPr sz="1000"/>
          </a:pPr>
          <a:r>
            <a:rPr lang="en-US" sz="1000" b="1" i="0" u="none" strike="noStrike" baseline="0">
              <a:solidFill>
                <a:srgbClr val="000000"/>
              </a:solidFill>
              <a:latin typeface="Geneva"/>
            </a:rPr>
            <a:t>Competencies and Indicators</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19050</xdr:colOff>
      <xdr:row>63</xdr:row>
      <xdr:rowOff>0</xdr:rowOff>
    </xdr:from>
    <xdr:to>
      <xdr:col>1</xdr:col>
      <xdr:colOff>3733800</xdr:colOff>
      <xdr:row>63</xdr:row>
      <xdr:rowOff>0</xdr:rowOff>
    </xdr:to>
    <xdr:sp macro="" textlink="">
      <xdr:nvSpPr>
        <xdr:cNvPr id="16386" name="Text 4"/>
        <xdr:cNvSpPr txBox="1">
          <a:spLocks noChangeArrowheads="1"/>
        </xdr:cNvSpPr>
      </xdr:nvSpPr>
      <xdr:spPr bwMode="auto">
        <a:xfrm>
          <a:off x="466725" y="11811000"/>
          <a:ext cx="37147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en-US" sz="1400" b="1" i="1" u="none" strike="noStrike" baseline="0">
              <a:solidFill>
                <a:srgbClr val="000000"/>
              </a:solidFill>
              <a:latin typeface="Tms Rmn"/>
            </a:rPr>
            <a:t>KINGMAN HIGH SCHOOL</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 PAGE 2</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APPLIED BIOLOGICAL SYSTEMS - LEVEL II</a:t>
          </a:r>
        </a:p>
        <a:p>
          <a:pPr algn="ctr" rtl="0">
            <a:defRPr sz="1000"/>
          </a:pPr>
          <a:r>
            <a:rPr lang="en-US" sz="1000" b="1" i="0" u="none" strike="noStrike" baseline="0">
              <a:solidFill>
                <a:srgbClr val="000000"/>
              </a:solidFill>
              <a:latin typeface="Geneva"/>
            </a:rPr>
            <a:t>Competencies and Indicators</a:t>
          </a:r>
        </a:p>
        <a:p>
          <a:pPr algn="ctr" rtl="0">
            <a:defRPr sz="1000"/>
          </a:pPr>
          <a:endParaRPr lang="en-US" sz="1000" b="1" i="0" u="none" strike="noStrike" baseline="0">
            <a:solidFill>
              <a:srgbClr val="000000"/>
            </a:solidFill>
            <a:latin typeface="Geneva"/>
          </a:endParaRPr>
        </a:p>
        <a:p>
          <a:pPr algn="ctr" rtl="0">
            <a:defRPr sz="1000"/>
          </a:pPr>
          <a:endParaRPr lang="en-US" sz="1000" b="1" i="0" u="none" strike="noStrike" baseline="0">
            <a:solidFill>
              <a:srgbClr val="000000"/>
            </a:solidFill>
            <a:latin typeface="Geneva"/>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           </a:t>
          </a:r>
        </a:p>
      </xdr:txBody>
    </xdr:sp>
    <xdr:clientData/>
  </xdr:twoCellAnchor>
  <xdr:twoCellAnchor>
    <xdr:from>
      <xdr:col>1</xdr:col>
      <xdr:colOff>9525</xdr:colOff>
      <xdr:row>63</xdr:row>
      <xdr:rowOff>0</xdr:rowOff>
    </xdr:from>
    <xdr:to>
      <xdr:col>1</xdr:col>
      <xdr:colOff>3724275</xdr:colOff>
      <xdr:row>63</xdr:row>
      <xdr:rowOff>0</xdr:rowOff>
    </xdr:to>
    <xdr:sp macro="" textlink="">
      <xdr:nvSpPr>
        <xdr:cNvPr id="16387" name="Text 5"/>
        <xdr:cNvSpPr txBox="1">
          <a:spLocks noChangeArrowheads="1"/>
        </xdr:cNvSpPr>
      </xdr:nvSpPr>
      <xdr:spPr bwMode="auto">
        <a:xfrm>
          <a:off x="457200" y="11811000"/>
          <a:ext cx="37147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en-US" sz="1400" b="1" i="1" u="none" strike="noStrike" baseline="0">
              <a:solidFill>
                <a:srgbClr val="000000"/>
              </a:solidFill>
              <a:latin typeface="Tms Rmn"/>
            </a:rPr>
            <a:t>KINGMAN HIGH SCHOOL</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MATRIX,PAGE 3</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APPLIED BIOLOGICAL SYSTEMS - LEVEL II</a:t>
          </a:r>
        </a:p>
        <a:p>
          <a:pPr algn="ctr" rtl="0">
            <a:defRPr sz="1000"/>
          </a:pPr>
          <a:r>
            <a:rPr lang="en-US" sz="1000" b="1" i="0" u="none" strike="noStrike" baseline="0">
              <a:solidFill>
                <a:srgbClr val="000000"/>
              </a:solidFill>
              <a:latin typeface="Geneva"/>
            </a:rPr>
            <a:t>Competencies and Indicators</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180975</xdr:colOff>
      <xdr:row>14</xdr:row>
      <xdr:rowOff>0</xdr:rowOff>
    </xdr:from>
    <xdr:to>
      <xdr:col>1</xdr:col>
      <xdr:colOff>3876675</xdr:colOff>
      <xdr:row>14</xdr:row>
      <xdr:rowOff>0</xdr:rowOff>
    </xdr:to>
    <xdr:sp macro="" textlink="">
      <xdr:nvSpPr>
        <xdr:cNvPr id="16388" name="Text 6"/>
        <xdr:cNvSpPr txBox="1">
          <a:spLocks noChangeArrowheads="1"/>
        </xdr:cNvSpPr>
      </xdr:nvSpPr>
      <xdr:spPr bwMode="auto">
        <a:xfrm>
          <a:off x="628650" y="3343275"/>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HUMAN SERVICES TECHNOLOGY</a:t>
          </a:r>
        </a:p>
        <a:p>
          <a:pPr algn="ctr" rtl="0">
            <a:defRPr sz="1000"/>
          </a:pPr>
          <a:r>
            <a:rPr lang="en-US" sz="1000" b="1" i="0" u="none" strike="noStrike" baseline="0">
              <a:solidFill>
                <a:srgbClr val="000000"/>
              </a:solidFill>
              <a:latin typeface="Geneva"/>
            </a:rPr>
            <a:t>APPAREL DESIGN AND MERCHANDISING</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20.0301</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180975</xdr:colOff>
      <xdr:row>63</xdr:row>
      <xdr:rowOff>0</xdr:rowOff>
    </xdr:from>
    <xdr:to>
      <xdr:col>1</xdr:col>
      <xdr:colOff>3876675</xdr:colOff>
      <xdr:row>63</xdr:row>
      <xdr:rowOff>0</xdr:rowOff>
    </xdr:to>
    <xdr:sp macro="" textlink="">
      <xdr:nvSpPr>
        <xdr:cNvPr id="16389" name="Text 7"/>
        <xdr:cNvSpPr txBox="1">
          <a:spLocks noChangeArrowheads="1"/>
        </xdr:cNvSpPr>
      </xdr:nvSpPr>
      <xdr:spPr bwMode="auto">
        <a:xfrm>
          <a:off x="628650" y="11811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180975</xdr:colOff>
      <xdr:row>63</xdr:row>
      <xdr:rowOff>0</xdr:rowOff>
    </xdr:from>
    <xdr:to>
      <xdr:col>1</xdr:col>
      <xdr:colOff>3876675</xdr:colOff>
      <xdr:row>63</xdr:row>
      <xdr:rowOff>0</xdr:rowOff>
    </xdr:to>
    <xdr:sp macro="" textlink="">
      <xdr:nvSpPr>
        <xdr:cNvPr id="16390" name="Text 8"/>
        <xdr:cNvSpPr txBox="1">
          <a:spLocks noChangeArrowheads="1"/>
        </xdr:cNvSpPr>
      </xdr:nvSpPr>
      <xdr:spPr bwMode="auto">
        <a:xfrm>
          <a:off x="628650" y="11811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HUMAN SERVICES TECHNOLOGY</a:t>
          </a:r>
        </a:p>
        <a:p>
          <a:pPr algn="ctr" rtl="0">
            <a:defRPr sz="1000"/>
          </a:pPr>
          <a:r>
            <a:rPr lang="en-US" sz="1000" b="1" i="0" u="none" strike="noStrike" baseline="0">
              <a:solidFill>
                <a:srgbClr val="000000"/>
              </a:solidFill>
              <a:latin typeface="Geneva"/>
            </a:rPr>
            <a:t>APPAREL DESIGN AND MERCHANDISING</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20.0301</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180975</xdr:colOff>
      <xdr:row>63</xdr:row>
      <xdr:rowOff>0</xdr:rowOff>
    </xdr:from>
    <xdr:to>
      <xdr:col>1</xdr:col>
      <xdr:colOff>3876675</xdr:colOff>
      <xdr:row>63</xdr:row>
      <xdr:rowOff>0</xdr:rowOff>
    </xdr:to>
    <xdr:sp macro="" textlink="">
      <xdr:nvSpPr>
        <xdr:cNvPr id="16391" name="Text 24"/>
        <xdr:cNvSpPr txBox="1">
          <a:spLocks noChangeArrowheads="1"/>
        </xdr:cNvSpPr>
      </xdr:nvSpPr>
      <xdr:spPr bwMode="auto">
        <a:xfrm>
          <a:off x="628650" y="11811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190500</xdr:colOff>
      <xdr:row>22</xdr:row>
      <xdr:rowOff>0</xdr:rowOff>
    </xdr:from>
    <xdr:to>
      <xdr:col>1</xdr:col>
      <xdr:colOff>3886200</xdr:colOff>
      <xdr:row>22</xdr:row>
      <xdr:rowOff>0</xdr:rowOff>
    </xdr:to>
    <xdr:sp macro="" textlink="">
      <xdr:nvSpPr>
        <xdr:cNvPr id="16392" name="Text 25"/>
        <xdr:cNvSpPr txBox="1">
          <a:spLocks noChangeArrowheads="1"/>
        </xdr:cNvSpPr>
      </xdr:nvSpPr>
      <xdr:spPr bwMode="auto">
        <a:xfrm>
          <a:off x="638175" y="462915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190500</xdr:colOff>
      <xdr:row>22</xdr:row>
      <xdr:rowOff>0</xdr:rowOff>
    </xdr:from>
    <xdr:to>
      <xdr:col>1</xdr:col>
      <xdr:colOff>3886200</xdr:colOff>
      <xdr:row>22</xdr:row>
      <xdr:rowOff>0</xdr:rowOff>
    </xdr:to>
    <xdr:sp macro="" textlink="">
      <xdr:nvSpPr>
        <xdr:cNvPr id="16393" name="Text 26"/>
        <xdr:cNvSpPr txBox="1">
          <a:spLocks noChangeArrowheads="1"/>
        </xdr:cNvSpPr>
      </xdr:nvSpPr>
      <xdr:spPr bwMode="auto">
        <a:xfrm>
          <a:off x="638175" y="462915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INFORMATION TECHNOLOGY</a:t>
          </a:r>
        </a:p>
        <a:p>
          <a:pPr algn="ctr" rtl="0">
            <a:defRPr sz="1000"/>
          </a:pPr>
          <a:r>
            <a:rPr lang="en-US" sz="1000" b="1" i="0" u="none" strike="noStrike" baseline="0">
              <a:solidFill>
                <a:srgbClr val="000000"/>
              </a:solidFill>
              <a:latin typeface="Geneva"/>
            </a:rPr>
            <a:t>COMMERCIAL ART</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50.0402</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190500</xdr:colOff>
      <xdr:row>63</xdr:row>
      <xdr:rowOff>0</xdr:rowOff>
    </xdr:from>
    <xdr:to>
      <xdr:col>1</xdr:col>
      <xdr:colOff>3886200</xdr:colOff>
      <xdr:row>63</xdr:row>
      <xdr:rowOff>0</xdr:rowOff>
    </xdr:to>
    <xdr:sp macro="" textlink="">
      <xdr:nvSpPr>
        <xdr:cNvPr id="16394" name="Text 27"/>
        <xdr:cNvSpPr txBox="1">
          <a:spLocks noChangeArrowheads="1"/>
        </xdr:cNvSpPr>
      </xdr:nvSpPr>
      <xdr:spPr bwMode="auto">
        <a:xfrm>
          <a:off x="638175" y="11811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HUMAN SERVICES TECHNOLOGY</a:t>
          </a:r>
        </a:p>
        <a:p>
          <a:pPr algn="ctr" rtl="0">
            <a:defRPr sz="1000"/>
          </a:pPr>
          <a:r>
            <a:rPr lang="en-US" sz="1000" b="1" i="0" u="none" strike="noStrike" baseline="0">
              <a:solidFill>
                <a:srgbClr val="000000"/>
              </a:solidFill>
              <a:latin typeface="Geneva"/>
            </a:rPr>
            <a:t>CHILD CARE AND GUIDANCE</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20.0201</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190500</xdr:colOff>
      <xdr:row>22</xdr:row>
      <xdr:rowOff>0</xdr:rowOff>
    </xdr:from>
    <xdr:to>
      <xdr:col>1</xdr:col>
      <xdr:colOff>4410075</xdr:colOff>
      <xdr:row>22</xdr:row>
      <xdr:rowOff>0</xdr:rowOff>
    </xdr:to>
    <xdr:sp macro="" textlink="">
      <xdr:nvSpPr>
        <xdr:cNvPr id="16395" name="Text 28"/>
        <xdr:cNvSpPr txBox="1">
          <a:spLocks noChangeArrowheads="1"/>
        </xdr:cNvSpPr>
      </xdr:nvSpPr>
      <xdr:spPr bwMode="auto">
        <a:xfrm>
          <a:off x="638175" y="4629150"/>
          <a:ext cx="42195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DRAFTING TECHNOLOGY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48.0101</a:t>
          </a:r>
        </a:p>
        <a:p>
          <a:pPr algn="ctr" rtl="0">
            <a:defRPr sz="1000"/>
          </a:pPr>
          <a:r>
            <a:rPr lang="en-US" sz="1000" b="1" i="0" u="none" strike="noStrike" baseline="0">
              <a:solidFill>
                <a:srgbClr val="000000"/>
              </a:solidFill>
              <a:latin typeface="Times New Roman"/>
              <a:cs typeface="Times New Roman"/>
            </a:rPr>
            <a:t>OCTOBER 1995</a:t>
          </a:r>
        </a:p>
      </xdr:txBody>
    </xdr:sp>
    <xdr:clientData/>
  </xdr:twoCellAnchor>
  <xdr:twoCellAnchor>
    <xdr:from>
      <xdr:col>1</xdr:col>
      <xdr:colOff>190500</xdr:colOff>
      <xdr:row>63</xdr:row>
      <xdr:rowOff>0</xdr:rowOff>
    </xdr:from>
    <xdr:to>
      <xdr:col>1</xdr:col>
      <xdr:colOff>3886200</xdr:colOff>
      <xdr:row>63</xdr:row>
      <xdr:rowOff>0</xdr:rowOff>
    </xdr:to>
    <xdr:sp macro="" textlink="">
      <xdr:nvSpPr>
        <xdr:cNvPr id="16396" name="Text 29"/>
        <xdr:cNvSpPr txBox="1">
          <a:spLocks noChangeArrowheads="1"/>
        </xdr:cNvSpPr>
      </xdr:nvSpPr>
      <xdr:spPr bwMode="auto">
        <a:xfrm>
          <a:off x="638175" y="11811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190500</xdr:colOff>
      <xdr:row>63</xdr:row>
      <xdr:rowOff>0</xdr:rowOff>
    </xdr:from>
    <xdr:to>
      <xdr:col>1</xdr:col>
      <xdr:colOff>3886200</xdr:colOff>
      <xdr:row>63</xdr:row>
      <xdr:rowOff>0</xdr:rowOff>
    </xdr:to>
    <xdr:sp macro="" textlink="">
      <xdr:nvSpPr>
        <xdr:cNvPr id="16397" name="Text 30"/>
        <xdr:cNvSpPr txBox="1">
          <a:spLocks noChangeArrowheads="1"/>
        </xdr:cNvSpPr>
      </xdr:nvSpPr>
      <xdr:spPr bwMode="auto">
        <a:xfrm>
          <a:off x="638175" y="11811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INFORMATION TECHNOLOGY</a:t>
          </a:r>
        </a:p>
        <a:p>
          <a:pPr algn="ctr" rtl="0">
            <a:defRPr sz="1000"/>
          </a:pPr>
          <a:r>
            <a:rPr lang="en-US" sz="1000" b="1" i="0" u="none" strike="noStrike" baseline="0">
              <a:solidFill>
                <a:srgbClr val="000000"/>
              </a:solidFill>
              <a:latin typeface="Geneva"/>
            </a:rPr>
            <a:t>COMMERCIAL ART</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50.0402</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190500</xdr:colOff>
      <xdr:row>63</xdr:row>
      <xdr:rowOff>0</xdr:rowOff>
    </xdr:from>
    <xdr:to>
      <xdr:col>1</xdr:col>
      <xdr:colOff>3886200</xdr:colOff>
      <xdr:row>63</xdr:row>
      <xdr:rowOff>0</xdr:rowOff>
    </xdr:to>
    <xdr:sp macro="" textlink="">
      <xdr:nvSpPr>
        <xdr:cNvPr id="16398" name="Text 31"/>
        <xdr:cNvSpPr txBox="1">
          <a:spLocks noChangeArrowheads="1"/>
        </xdr:cNvSpPr>
      </xdr:nvSpPr>
      <xdr:spPr bwMode="auto">
        <a:xfrm>
          <a:off x="638175" y="11811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INFORMATION TECHNOLOGY</a:t>
          </a:r>
        </a:p>
        <a:p>
          <a:pPr algn="ctr" rtl="0">
            <a:defRPr sz="1000"/>
          </a:pPr>
          <a:r>
            <a:rPr lang="en-US" sz="1000" b="1" i="0" u="none" strike="noStrike" baseline="0">
              <a:solidFill>
                <a:srgbClr val="000000"/>
              </a:solidFill>
              <a:latin typeface="Geneva"/>
            </a:rPr>
            <a:t>COMMERCIAL ART</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50.0402</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0</xdr:colOff>
      <xdr:row>49</xdr:row>
      <xdr:rowOff>0</xdr:rowOff>
    </xdr:from>
    <xdr:to>
      <xdr:col>1</xdr:col>
      <xdr:colOff>3714750</xdr:colOff>
      <xdr:row>49</xdr:row>
      <xdr:rowOff>0</xdr:rowOff>
    </xdr:to>
    <xdr:sp macro="" textlink="">
      <xdr:nvSpPr>
        <xdr:cNvPr id="16399" name="Text 33"/>
        <xdr:cNvSpPr txBox="1">
          <a:spLocks noChangeArrowheads="1"/>
        </xdr:cNvSpPr>
      </xdr:nvSpPr>
      <xdr:spPr bwMode="auto">
        <a:xfrm>
          <a:off x="447675" y="8763000"/>
          <a:ext cx="37147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en-US" sz="1400" b="1" i="1" u="none" strike="noStrike" baseline="0">
              <a:solidFill>
                <a:srgbClr val="000000"/>
              </a:solidFill>
              <a:latin typeface="Tms Rmn"/>
            </a:rPr>
            <a:t>KINGMAN HIGH SCHOOL</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 PAGE 2</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BUSINESS MANAGEMENT TECHNOLOGY - LEVEL II</a:t>
          </a:r>
        </a:p>
        <a:p>
          <a:pPr algn="ctr" rtl="0">
            <a:defRPr sz="1000"/>
          </a:pPr>
          <a:r>
            <a:rPr lang="en-US" sz="1000" b="1" i="0" u="none" strike="noStrike" baseline="0">
              <a:solidFill>
                <a:srgbClr val="000000"/>
              </a:solidFill>
              <a:latin typeface="Geneva"/>
            </a:rPr>
            <a:t>Competencies and Indicators</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19050</xdr:colOff>
      <xdr:row>49</xdr:row>
      <xdr:rowOff>0</xdr:rowOff>
    </xdr:from>
    <xdr:to>
      <xdr:col>1</xdr:col>
      <xdr:colOff>3733800</xdr:colOff>
      <xdr:row>49</xdr:row>
      <xdr:rowOff>0</xdr:rowOff>
    </xdr:to>
    <xdr:sp macro="" textlink="">
      <xdr:nvSpPr>
        <xdr:cNvPr id="16400" name="Text 34"/>
        <xdr:cNvSpPr txBox="1">
          <a:spLocks noChangeArrowheads="1"/>
        </xdr:cNvSpPr>
      </xdr:nvSpPr>
      <xdr:spPr bwMode="auto">
        <a:xfrm>
          <a:off x="466725" y="8763000"/>
          <a:ext cx="37147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en-US" sz="1400" b="1" i="1" u="none" strike="noStrike" baseline="0">
              <a:solidFill>
                <a:srgbClr val="000000"/>
              </a:solidFill>
              <a:latin typeface="Tms Rmn"/>
            </a:rPr>
            <a:t>KINGMAN HIGH SCHOOL</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 PAGE 2</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APPLIED BIOLOGICAL SYSTEMS - LEVEL II</a:t>
          </a:r>
        </a:p>
        <a:p>
          <a:pPr algn="ctr" rtl="0">
            <a:defRPr sz="1000"/>
          </a:pPr>
          <a:r>
            <a:rPr lang="en-US" sz="1000" b="1" i="0" u="none" strike="noStrike" baseline="0">
              <a:solidFill>
                <a:srgbClr val="000000"/>
              </a:solidFill>
              <a:latin typeface="Geneva"/>
            </a:rPr>
            <a:t>Competencies and Indicators</a:t>
          </a:r>
        </a:p>
        <a:p>
          <a:pPr algn="ctr" rtl="0">
            <a:defRPr sz="1000"/>
          </a:pPr>
          <a:endParaRPr lang="en-US" sz="1000" b="1" i="0" u="none" strike="noStrike" baseline="0">
            <a:solidFill>
              <a:srgbClr val="000000"/>
            </a:solidFill>
            <a:latin typeface="Geneva"/>
          </a:endParaRPr>
        </a:p>
        <a:p>
          <a:pPr algn="ctr" rtl="0">
            <a:defRPr sz="1000"/>
          </a:pPr>
          <a:endParaRPr lang="en-US" sz="1000" b="1" i="0" u="none" strike="noStrike" baseline="0">
            <a:solidFill>
              <a:srgbClr val="000000"/>
            </a:solidFill>
            <a:latin typeface="Geneva"/>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           </a:t>
          </a:r>
        </a:p>
      </xdr:txBody>
    </xdr:sp>
    <xdr:clientData/>
  </xdr:twoCellAnchor>
  <xdr:twoCellAnchor>
    <xdr:from>
      <xdr:col>1</xdr:col>
      <xdr:colOff>9525</xdr:colOff>
      <xdr:row>49</xdr:row>
      <xdr:rowOff>0</xdr:rowOff>
    </xdr:from>
    <xdr:to>
      <xdr:col>1</xdr:col>
      <xdr:colOff>3724275</xdr:colOff>
      <xdr:row>49</xdr:row>
      <xdr:rowOff>0</xdr:rowOff>
    </xdr:to>
    <xdr:sp macro="" textlink="">
      <xdr:nvSpPr>
        <xdr:cNvPr id="16401" name="Text 35"/>
        <xdr:cNvSpPr txBox="1">
          <a:spLocks noChangeArrowheads="1"/>
        </xdr:cNvSpPr>
      </xdr:nvSpPr>
      <xdr:spPr bwMode="auto">
        <a:xfrm>
          <a:off x="457200" y="8763000"/>
          <a:ext cx="3714750" cy="0"/>
        </a:xfrm>
        <a:prstGeom prst="rect">
          <a:avLst/>
        </a:prstGeom>
        <a:solidFill>
          <a:srgbClr val="FFFFFF"/>
        </a:solidFill>
        <a:ln w="1">
          <a:noFill/>
          <a:miter lim="800000"/>
          <a:headEnd/>
          <a:tailEnd/>
        </a:ln>
      </xdr:spPr>
      <xdr:txBody>
        <a:bodyPr vertOverflow="clip" wrap="square" lIns="36576" tIns="32004" rIns="36576" bIns="0" anchor="t" upright="1"/>
        <a:lstStyle/>
        <a:p>
          <a:pPr algn="ctr" rtl="0">
            <a:defRPr sz="1000"/>
          </a:pPr>
          <a:r>
            <a:rPr lang="en-US" sz="1400" b="1" i="1" u="none" strike="noStrike" baseline="0">
              <a:solidFill>
                <a:srgbClr val="000000"/>
              </a:solidFill>
              <a:latin typeface="Tms Rmn"/>
            </a:rPr>
            <a:t>KINGMAN HIGH SCHOOL</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MATRIX,PAGE 3</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APPLIED BIOLOGICAL SYSTEMS - LEVEL II</a:t>
          </a:r>
        </a:p>
        <a:p>
          <a:pPr algn="ctr" rtl="0">
            <a:defRPr sz="1000"/>
          </a:pPr>
          <a:r>
            <a:rPr lang="en-US" sz="1000" b="1" i="0" u="none" strike="noStrike" baseline="0">
              <a:solidFill>
                <a:srgbClr val="000000"/>
              </a:solidFill>
              <a:latin typeface="Geneva"/>
            </a:rPr>
            <a:t>Competencies and Indicators</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180975</xdr:colOff>
      <xdr:row>49</xdr:row>
      <xdr:rowOff>0</xdr:rowOff>
    </xdr:from>
    <xdr:to>
      <xdr:col>1</xdr:col>
      <xdr:colOff>3876675</xdr:colOff>
      <xdr:row>49</xdr:row>
      <xdr:rowOff>0</xdr:rowOff>
    </xdr:to>
    <xdr:sp macro="" textlink="">
      <xdr:nvSpPr>
        <xdr:cNvPr id="16402" name="Text 36"/>
        <xdr:cNvSpPr txBox="1">
          <a:spLocks noChangeArrowheads="1"/>
        </xdr:cNvSpPr>
      </xdr:nvSpPr>
      <xdr:spPr bwMode="auto">
        <a:xfrm>
          <a:off x="628650"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180975</xdr:colOff>
      <xdr:row>49</xdr:row>
      <xdr:rowOff>0</xdr:rowOff>
    </xdr:from>
    <xdr:to>
      <xdr:col>1</xdr:col>
      <xdr:colOff>3876675</xdr:colOff>
      <xdr:row>49</xdr:row>
      <xdr:rowOff>0</xdr:rowOff>
    </xdr:to>
    <xdr:sp macro="" textlink="">
      <xdr:nvSpPr>
        <xdr:cNvPr id="16403" name="Text 37"/>
        <xdr:cNvSpPr txBox="1">
          <a:spLocks noChangeArrowheads="1"/>
        </xdr:cNvSpPr>
      </xdr:nvSpPr>
      <xdr:spPr bwMode="auto">
        <a:xfrm>
          <a:off x="628650"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HUMAN SERVICES TECHNOLOGY</a:t>
          </a:r>
        </a:p>
        <a:p>
          <a:pPr algn="ctr" rtl="0">
            <a:defRPr sz="1000"/>
          </a:pPr>
          <a:r>
            <a:rPr lang="en-US" sz="1000" b="1" i="0" u="none" strike="noStrike" baseline="0">
              <a:solidFill>
                <a:srgbClr val="000000"/>
              </a:solidFill>
              <a:latin typeface="Geneva"/>
            </a:rPr>
            <a:t>APPAREL DESIGN AND MERCHANDISING</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20.0301</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180975</xdr:colOff>
      <xdr:row>49</xdr:row>
      <xdr:rowOff>0</xdr:rowOff>
    </xdr:from>
    <xdr:to>
      <xdr:col>1</xdr:col>
      <xdr:colOff>3876675</xdr:colOff>
      <xdr:row>49</xdr:row>
      <xdr:rowOff>0</xdr:rowOff>
    </xdr:to>
    <xdr:sp macro="" textlink="">
      <xdr:nvSpPr>
        <xdr:cNvPr id="16404" name="Text 38"/>
        <xdr:cNvSpPr txBox="1">
          <a:spLocks noChangeArrowheads="1"/>
        </xdr:cNvSpPr>
      </xdr:nvSpPr>
      <xdr:spPr bwMode="auto">
        <a:xfrm>
          <a:off x="628650"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190500</xdr:colOff>
      <xdr:row>49</xdr:row>
      <xdr:rowOff>0</xdr:rowOff>
    </xdr:from>
    <xdr:to>
      <xdr:col>1</xdr:col>
      <xdr:colOff>3886200</xdr:colOff>
      <xdr:row>49</xdr:row>
      <xdr:rowOff>0</xdr:rowOff>
    </xdr:to>
    <xdr:sp macro="" textlink="">
      <xdr:nvSpPr>
        <xdr:cNvPr id="16405" name="Text 39"/>
        <xdr:cNvSpPr txBox="1">
          <a:spLocks noChangeArrowheads="1"/>
        </xdr:cNvSpPr>
      </xdr:nvSpPr>
      <xdr:spPr bwMode="auto">
        <a:xfrm>
          <a:off x="638175"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HUMAN SERVICES TECHNOLOGY</a:t>
          </a:r>
        </a:p>
        <a:p>
          <a:pPr algn="ctr" rtl="0">
            <a:defRPr sz="1000"/>
          </a:pPr>
          <a:r>
            <a:rPr lang="en-US" sz="1000" b="1" i="0" u="none" strike="noStrike" baseline="0">
              <a:solidFill>
                <a:srgbClr val="000000"/>
              </a:solidFill>
              <a:latin typeface="Geneva"/>
            </a:rPr>
            <a:t>CHILD CARE AND GUIDANCE</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20.0201</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190500</xdr:colOff>
      <xdr:row>49</xdr:row>
      <xdr:rowOff>0</xdr:rowOff>
    </xdr:from>
    <xdr:to>
      <xdr:col>1</xdr:col>
      <xdr:colOff>3886200</xdr:colOff>
      <xdr:row>49</xdr:row>
      <xdr:rowOff>0</xdr:rowOff>
    </xdr:to>
    <xdr:sp macro="" textlink="">
      <xdr:nvSpPr>
        <xdr:cNvPr id="16406" name="Text 40"/>
        <xdr:cNvSpPr txBox="1">
          <a:spLocks noChangeArrowheads="1"/>
        </xdr:cNvSpPr>
      </xdr:nvSpPr>
      <xdr:spPr bwMode="auto">
        <a:xfrm>
          <a:off x="638175"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190500</xdr:colOff>
      <xdr:row>49</xdr:row>
      <xdr:rowOff>0</xdr:rowOff>
    </xdr:from>
    <xdr:to>
      <xdr:col>1</xdr:col>
      <xdr:colOff>3886200</xdr:colOff>
      <xdr:row>49</xdr:row>
      <xdr:rowOff>0</xdr:rowOff>
    </xdr:to>
    <xdr:sp macro="" textlink="">
      <xdr:nvSpPr>
        <xdr:cNvPr id="16407" name="Text 41"/>
        <xdr:cNvSpPr txBox="1">
          <a:spLocks noChangeArrowheads="1"/>
        </xdr:cNvSpPr>
      </xdr:nvSpPr>
      <xdr:spPr bwMode="auto">
        <a:xfrm>
          <a:off x="638175"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INFORMATION TECHNOLOGY</a:t>
          </a:r>
        </a:p>
        <a:p>
          <a:pPr algn="ctr" rtl="0">
            <a:defRPr sz="1000"/>
          </a:pPr>
          <a:r>
            <a:rPr lang="en-US" sz="1000" b="1" i="0" u="none" strike="noStrike" baseline="0">
              <a:solidFill>
                <a:srgbClr val="000000"/>
              </a:solidFill>
              <a:latin typeface="Geneva"/>
            </a:rPr>
            <a:t>COMMERCIAL ART</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50.0402</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190500</xdr:colOff>
      <xdr:row>49</xdr:row>
      <xdr:rowOff>0</xdr:rowOff>
    </xdr:from>
    <xdr:to>
      <xdr:col>1</xdr:col>
      <xdr:colOff>3886200</xdr:colOff>
      <xdr:row>49</xdr:row>
      <xdr:rowOff>0</xdr:rowOff>
    </xdr:to>
    <xdr:sp macro="" textlink="">
      <xdr:nvSpPr>
        <xdr:cNvPr id="16408" name="Text 42"/>
        <xdr:cNvSpPr txBox="1">
          <a:spLocks noChangeArrowheads="1"/>
        </xdr:cNvSpPr>
      </xdr:nvSpPr>
      <xdr:spPr bwMode="auto">
        <a:xfrm>
          <a:off x="638175" y="8763000"/>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INFORMATION TECHNOLOGY</a:t>
          </a:r>
        </a:p>
        <a:p>
          <a:pPr algn="ctr" rtl="0">
            <a:defRPr sz="1000"/>
          </a:pPr>
          <a:r>
            <a:rPr lang="en-US" sz="1000" b="1" i="0" u="none" strike="noStrike" baseline="0">
              <a:solidFill>
                <a:srgbClr val="000000"/>
              </a:solidFill>
              <a:latin typeface="Geneva"/>
            </a:rPr>
            <a:t>COMMERCIAL ART</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50.0402</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190500</xdr:colOff>
      <xdr:row>25</xdr:row>
      <xdr:rowOff>0</xdr:rowOff>
    </xdr:from>
    <xdr:to>
      <xdr:col>1</xdr:col>
      <xdr:colOff>3886200</xdr:colOff>
      <xdr:row>25</xdr:row>
      <xdr:rowOff>0</xdr:rowOff>
    </xdr:to>
    <xdr:sp macro="" textlink="">
      <xdr:nvSpPr>
        <xdr:cNvPr id="16409" name="Text 25"/>
        <xdr:cNvSpPr txBox="1">
          <a:spLocks noChangeArrowheads="1"/>
        </xdr:cNvSpPr>
      </xdr:nvSpPr>
      <xdr:spPr bwMode="auto">
        <a:xfrm>
          <a:off x="638175" y="5057775"/>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INDUSTRIAL TECHNOLOGY</a:t>
          </a:r>
        </a:p>
        <a:p>
          <a:pPr algn="ctr" rtl="0">
            <a:defRPr sz="1000"/>
          </a:pPr>
          <a:r>
            <a:rPr lang="en-US" sz="1000" b="1" i="0" u="none" strike="noStrike" baseline="0">
              <a:solidFill>
                <a:srgbClr val="000000"/>
              </a:solidFill>
              <a:latin typeface="Geneva"/>
            </a:rPr>
            <a:t>CARPENTRY</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46.0201</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190500</xdr:colOff>
      <xdr:row>25</xdr:row>
      <xdr:rowOff>0</xdr:rowOff>
    </xdr:from>
    <xdr:to>
      <xdr:col>1</xdr:col>
      <xdr:colOff>3886200</xdr:colOff>
      <xdr:row>25</xdr:row>
      <xdr:rowOff>0</xdr:rowOff>
    </xdr:to>
    <xdr:sp macro="" textlink="">
      <xdr:nvSpPr>
        <xdr:cNvPr id="16410" name="Text 26"/>
        <xdr:cNvSpPr txBox="1">
          <a:spLocks noChangeArrowheads="1"/>
        </xdr:cNvSpPr>
      </xdr:nvSpPr>
      <xdr:spPr bwMode="auto">
        <a:xfrm>
          <a:off x="638175" y="5057775"/>
          <a:ext cx="3695700" cy="0"/>
        </a:xfrm>
        <a:prstGeom prst="rect">
          <a:avLst/>
        </a:prstGeom>
        <a:solidFill>
          <a:srgbClr val="FFFFFF"/>
        </a:solidFill>
        <a:ln w="1">
          <a:noFill/>
          <a:miter lim="800000"/>
          <a:headEnd/>
          <a:tailEnd/>
        </a:ln>
      </xdr:spPr>
      <xdr:txBody>
        <a:bodyPr vertOverflow="clip" wrap="square" lIns="45720" tIns="36576" rIns="45720" bIns="0" anchor="t" upright="1"/>
        <a:lstStyle/>
        <a:p>
          <a:pPr algn="ctr" rtl="0">
            <a:defRPr sz="1000"/>
          </a:pPr>
          <a:r>
            <a:rPr lang="en-US" sz="1800" b="1" i="1" u="none" strike="noStrike" baseline="0">
              <a:solidFill>
                <a:srgbClr val="000000"/>
              </a:solidFill>
              <a:latin typeface="Tms Rmn"/>
            </a:rPr>
            <a:t>KINGMAN HIGH SCHOOL</a:t>
          </a:r>
          <a:endParaRPr lang="en-US" sz="1400" b="1" i="1" u="none" strike="noStrike" baseline="0">
            <a:solidFill>
              <a:srgbClr val="000000"/>
            </a:solidFill>
            <a:latin typeface="Tms Rmn"/>
          </a:endParaRPr>
        </a:p>
        <a:p>
          <a:pPr algn="ctr" rtl="0">
            <a:defRPr sz="1000"/>
          </a:pPr>
          <a:endParaRPr lang="en-US" sz="1000" b="1" i="0" u="none" strike="noStrike" baseline="0">
            <a:solidFill>
              <a:srgbClr val="000000"/>
            </a:solidFill>
            <a:latin typeface="Geneva"/>
          </a:endParaRPr>
        </a:p>
        <a:p>
          <a:pPr algn="ctr" rtl="0">
            <a:defRPr sz="1000"/>
          </a:pPr>
          <a:r>
            <a:rPr lang="en-US" sz="1000" b="1" i="0" u="none" strike="noStrike" baseline="0">
              <a:solidFill>
                <a:srgbClr val="000000"/>
              </a:solidFill>
              <a:latin typeface="Geneva"/>
            </a:rPr>
            <a:t>COMPETENCY/COURSE MATRIX</a:t>
          </a:r>
        </a:p>
        <a:p>
          <a:pPr algn="ctr" rtl="0">
            <a:defRPr sz="1000"/>
          </a:pPr>
          <a:r>
            <a:rPr lang="en-US" sz="1000" b="1" i="0" u="none" strike="noStrike" baseline="0">
              <a:solidFill>
                <a:srgbClr val="000000"/>
              </a:solidFill>
              <a:latin typeface="Geneva"/>
            </a:rPr>
            <a:t>INFORMATION TECHNOLOGY</a:t>
          </a:r>
        </a:p>
        <a:p>
          <a:pPr algn="ctr" rtl="0">
            <a:defRPr sz="1000"/>
          </a:pPr>
          <a:r>
            <a:rPr lang="en-US" sz="1000" b="1" i="0" u="none" strike="noStrike" baseline="0">
              <a:solidFill>
                <a:srgbClr val="000000"/>
              </a:solidFill>
              <a:latin typeface="Geneva"/>
            </a:rPr>
            <a:t>COMMERCIAL ART</a:t>
          </a:r>
        </a:p>
        <a:p>
          <a:pPr algn="ctr" rtl="0">
            <a:defRPr sz="1000"/>
          </a:pPr>
          <a:r>
            <a:rPr lang="en-US" sz="1000" b="1" i="0" u="none" strike="noStrike" baseline="0">
              <a:solidFill>
                <a:srgbClr val="000000"/>
              </a:solidFill>
              <a:latin typeface="Geneva"/>
            </a:rPr>
            <a:t>LEVEL III</a:t>
          </a:r>
        </a:p>
        <a:p>
          <a:pPr algn="ctr" rtl="0">
            <a:defRPr sz="1000"/>
          </a:pPr>
          <a:r>
            <a:rPr lang="en-US" sz="1000" b="1" i="0" u="none" strike="noStrike" baseline="0">
              <a:solidFill>
                <a:srgbClr val="000000"/>
              </a:solidFill>
              <a:latin typeface="Geneva"/>
            </a:rPr>
            <a:t>Competencies and Indicators</a:t>
          </a:r>
        </a:p>
        <a:p>
          <a:pPr algn="ctr" rtl="0">
            <a:defRPr sz="1000"/>
          </a:pPr>
          <a:r>
            <a:rPr lang="en-US" sz="1000" b="1" i="0" u="none" strike="noStrike" baseline="0">
              <a:solidFill>
                <a:srgbClr val="000000"/>
              </a:solidFill>
              <a:latin typeface="Geneva"/>
            </a:rPr>
            <a:t>Cip Code 50.0402</a:t>
          </a:r>
        </a:p>
        <a:p>
          <a:pPr algn="ctr" rtl="0">
            <a:defRPr sz="1000"/>
          </a:pPr>
          <a:endParaRPr lang="en-US" sz="1000" b="1" i="0" u="none" strike="noStrike" baseline="0">
            <a:solidFill>
              <a:srgbClr val="000000"/>
            </a:solidFill>
            <a:latin typeface="Geneva"/>
          </a:endParaRPr>
        </a:p>
      </xdr:txBody>
    </xdr:sp>
    <xdr:clientData/>
  </xdr:twoCellAnchor>
  <xdr:twoCellAnchor>
    <xdr:from>
      <xdr:col>1</xdr:col>
      <xdr:colOff>190500</xdr:colOff>
      <xdr:row>25</xdr:row>
      <xdr:rowOff>0</xdr:rowOff>
    </xdr:from>
    <xdr:to>
      <xdr:col>1</xdr:col>
      <xdr:colOff>4410075</xdr:colOff>
      <xdr:row>25</xdr:row>
      <xdr:rowOff>0</xdr:rowOff>
    </xdr:to>
    <xdr:sp macro="" textlink="">
      <xdr:nvSpPr>
        <xdr:cNvPr id="16411" name="Text 28"/>
        <xdr:cNvSpPr txBox="1">
          <a:spLocks noChangeArrowheads="1"/>
        </xdr:cNvSpPr>
      </xdr:nvSpPr>
      <xdr:spPr bwMode="auto">
        <a:xfrm>
          <a:off x="638175" y="5057775"/>
          <a:ext cx="42195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DRAFTING TECHNOLOGY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48.0101</a:t>
          </a:r>
        </a:p>
        <a:p>
          <a:pPr algn="ctr" rtl="0">
            <a:defRPr sz="1000"/>
          </a:pPr>
          <a:r>
            <a:rPr lang="en-US" sz="1000" b="1" i="0" u="none" strike="noStrike" baseline="0">
              <a:solidFill>
                <a:srgbClr val="000000"/>
              </a:solidFill>
              <a:latin typeface="Times New Roman"/>
              <a:cs typeface="Times New Roman"/>
            </a:rPr>
            <a:t>OCTOBER 1995</a:t>
          </a:r>
        </a:p>
      </xdr:txBody>
    </xdr:sp>
    <xdr:clientData/>
  </xdr:twoCellAnchor>
  <xdr:twoCellAnchor>
    <xdr:from>
      <xdr:col>0</xdr:col>
      <xdr:colOff>114300</xdr:colOff>
      <xdr:row>1</xdr:row>
      <xdr:rowOff>0</xdr:rowOff>
    </xdr:from>
    <xdr:to>
      <xdr:col>0</xdr:col>
      <xdr:colOff>400050</xdr:colOff>
      <xdr:row>1</xdr:row>
      <xdr:rowOff>0</xdr:rowOff>
    </xdr:to>
    <xdr:sp macro="" textlink="">
      <xdr:nvSpPr>
        <xdr:cNvPr id="16412" name="Text 1"/>
        <xdr:cNvSpPr txBox="1">
          <a:spLocks noChangeArrowheads="1"/>
        </xdr:cNvSpPr>
      </xdr:nvSpPr>
      <xdr:spPr bwMode="auto">
        <a:xfrm>
          <a:off x="114300" y="933450"/>
          <a:ext cx="2857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r>
            <a:rPr lang="en-US" sz="1200" b="1" i="0" u="none" strike="noStrike" baseline="0">
              <a:solidFill>
                <a:srgbClr val="000000"/>
              </a:solidFill>
              <a:latin typeface="Times New Roman"/>
              <a:cs typeface="Times New Roman"/>
            </a:rPr>
            <a:t>AGRICULTURE BUSINESS MANTAGEMENT</a:t>
          </a: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PLANT SCIENCE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01.0304</a:t>
          </a:r>
        </a:p>
        <a:p>
          <a:pPr algn="ctr" rtl="0">
            <a:defRPr sz="1000"/>
          </a:pPr>
          <a:r>
            <a:rPr lang="en-US" sz="1000" b="1" i="0" u="none" strike="noStrike" baseline="0">
              <a:solidFill>
                <a:srgbClr val="000000"/>
              </a:solidFill>
              <a:latin typeface="Times New Roman"/>
              <a:cs typeface="Times New Roman"/>
            </a:rPr>
            <a:t> August 1999</a:t>
          </a:r>
        </a:p>
      </xdr:txBody>
    </xdr:sp>
    <xdr:clientData/>
  </xdr:twoCellAnchor>
  <xdr:twoCellAnchor>
    <xdr:from>
      <xdr:col>0</xdr:col>
      <xdr:colOff>114300</xdr:colOff>
      <xdr:row>1</xdr:row>
      <xdr:rowOff>0</xdr:rowOff>
    </xdr:from>
    <xdr:to>
      <xdr:col>0</xdr:col>
      <xdr:colOff>400050</xdr:colOff>
      <xdr:row>1</xdr:row>
      <xdr:rowOff>0</xdr:rowOff>
    </xdr:to>
    <xdr:sp macro="" textlink="">
      <xdr:nvSpPr>
        <xdr:cNvPr id="16413" name="Text 1"/>
        <xdr:cNvSpPr txBox="1">
          <a:spLocks noChangeArrowheads="1"/>
        </xdr:cNvSpPr>
      </xdr:nvSpPr>
      <xdr:spPr bwMode="auto">
        <a:xfrm>
          <a:off x="114300" y="933450"/>
          <a:ext cx="2857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r>
            <a:rPr lang="en-US" sz="1200" b="1" i="0" u="none" strike="noStrike" baseline="0">
              <a:solidFill>
                <a:srgbClr val="000000"/>
              </a:solidFill>
              <a:latin typeface="Times New Roman"/>
              <a:cs typeface="Times New Roman"/>
            </a:rPr>
            <a:t>AGRICULTURE BUSINESS MANTAGEMENT</a:t>
          </a: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PLANT SCIENCE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01.0304</a:t>
          </a:r>
        </a:p>
        <a:p>
          <a:pPr algn="ctr" rtl="0">
            <a:defRPr sz="1000"/>
          </a:pPr>
          <a:r>
            <a:rPr lang="en-US" sz="1000" b="1" i="0" u="none" strike="noStrike" baseline="0">
              <a:solidFill>
                <a:srgbClr val="000000"/>
              </a:solidFill>
              <a:latin typeface="Times New Roman"/>
              <a:cs typeface="Times New Roman"/>
            </a:rPr>
            <a:t> August 1999</a:t>
          </a:r>
        </a:p>
      </xdr:txBody>
    </xdr:sp>
    <xdr:clientData/>
  </xdr:twoCellAnchor>
  <xdr:twoCellAnchor>
    <xdr:from>
      <xdr:col>1</xdr:col>
      <xdr:colOff>114300</xdr:colOff>
      <xdr:row>94</xdr:row>
      <xdr:rowOff>0</xdr:rowOff>
    </xdr:from>
    <xdr:to>
      <xdr:col>1</xdr:col>
      <xdr:colOff>4410075</xdr:colOff>
      <xdr:row>94</xdr:row>
      <xdr:rowOff>0</xdr:rowOff>
    </xdr:to>
    <xdr:sp macro="" textlink="">
      <xdr:nvSpPr>
        <xdr:cNvPr id="16414" name="Text Box 30"/>
        <xdr:cNvSpPr txBox="1">
          <a:spLocks noChangeArrowheads="1"/>
        </xdr:cNvSpPr>
      </xdr:nvSpPr>
      <xdr:spPr bwMode="auto">
        <a:xfrm>
          <a:off x="561975" y="16811625"/>
          <a:ext cx="42957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r>
            <a:rPr lang="en-US" sz="1200" b="1" i="0" u="none" strike="noStrike" baseline="0">
              <a:solidFill>
                <a:srgbClr val="000000"/>
              </a:solidFill>
              <a:latin typeface="Times New Roman"/>
              <a:cs typeface="Times New Roman"/>
            </a:rPr>
            <a:t>AGRICULTURE BUSINESS MANTAGEMENT</a:t>
          </a: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PLANT SCIENCE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01.0304</a:t>
          </a:r>
        </a:p>
        <a:p>
          <a:pPr algn="ctr" rtl="0">
            <a:defRPr sz="1000"/>
          </a:pPr>
          <a:r>
            <a:rPr lang="en-US" sz="1000" b="1" i="0" u="none" strike="noStrike" baseline="0">
              <a:solidFill>
                <a:srgbClr val="000000"/>
              </a:solidFill>
              <a:latin typeface="Times New Roman"/>
              <a:cs typeface="Times New Roman"/>
            </a:rPr>
            <a:t> August 1999</a:t>
          </a:r>
        </a:p>
      </xdr:txBody>
    </xdr:sp>
    <xdr:clientData/>
  </xdr:twoCellAnchor>
  <xdr:twoCellAnchor>
    <xdr:from>
      <xdr:col>1</xdr:col>
      <xdr:colOff>114300</xdr:colOff>
      <xdr:row>94</xdr:row>
      <xdr:rowOff>0</xdr:rowOff>
    </xdr:from>
    <xdr:to>
      <xdr:col>1</xdr:col>
      <xdr:colOff>3924300</xdr:colOff>
      <xdr:row>94</xdr:row>
      <xdr:rowOff>0</xdr:rowOff>
    </xdr:to>
    <xdr:sp macro="" textlink="">
      <xdr:nvSpPr>
        <xdr:cNvPr id="16415" name="Text Box 31"/>
        <xdr:cNvSpPr txBox="1">
          <a:spLocks noChangeArrowheads="1"/>
        </xdr:cNvSpPr>
      </xdr:nvSpPr>
      <xdr:spPr bwMode="auto">
        <a:xfrm>
          <a:off x="561975" y="16811625"/>
          <a:ext cx="38100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Times New Roman"/>
              <a:cs typeface="Times New Roman"/>
            </a:rPr>
            <a:t>COMPETENCY/COURSE MATRIX</a:t>
          </a:r>
        </a:p>
        <a:p>
          <a:pPr algn="ctr" rtl="0">
            <a:defRPr sz="1000"/>
          </a:pPr>
          <a:r>
            <a:rPr lang="en-US" sz="1200" b="1" i="0" u="none" strike="noStrike" baseline="0">
              <a:solidFill>
                <a:srgbClr val="000000"/>
              </a:solidFill>
              <a:latin typeface="Times New Roman"/>
              <a:cs typeface="Times New Roman"/>
            </a:rPr>
            <a:t>AGRICULTURE BUSINESS MANTAGEMENT</a:t>
          </a:r>
          <a:endParaRPr lang="en-US" sz="1000" b="1" i="0" u="none" strike="noStrike" baseline="0">
            <a:solidFill>
              <a:srgbClr val="000000"/>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PLANT SCIENCE - LEVEL III</a:t>
          </a:r>
          <a:endParaRPr lang="en-US" sz="1000" b="1" i="0" u="none" strike="noStrike" baseline="0">
            <a:solidFill>
              <a:srgbClr val="000000"/>
            </a:solidFill>
            <a:latin typeface="Times New Roman"/>
            <a:cs typeface="Times New Roman"/>
          </a:endParaRPr>
        </a:p>
        <a:p>
          <a:pPr algn="ctr" rtl="0">
            <a:defRPr sz="1000"/>
          </a:pPr>
          <a:r>
            <a:rPr lang="en-US" sz="1000" b="1" i="0" u="none" strike="noStrike" baseline="0">
              <a:solidFill>
                <a:srgbClr val="000000"/>
              </a:solidFill>
              <a:latin typeface="Times New Roman"/>
              <a:cs typeface="Times New Roman"/>
            </a:rPr>
            <a:t>Competencies and Indicators</a:t>
          </a:r>
        </a:p>
        <a:p>
          <a:pPr algn="ctr" rtl="0">
            <a:defRPr sz="1000"/>
          </a:pPr>
          <a:r>
            <a:rPr lang="en-US" sz="1000" b="1" i="0" u="none" strike="noStrike" baseline="0">
              <a:solidFill>
                <a:srgbClr val="000000"/>
              </a:solidFill>
              <a:latin typeface="Times New Roman"/>
              <a:cs typeface="Times New Roman"/>
            </a:rPr>
            <a:t>Cip Code 01.0304</a:t>
          </a:r>
        </a:p>
        <a:p>
          <a:pPr algn="ctr" rtl="0">
            <a:defRPr sz="1000"/>
          </a:pPr>
          <a:r>
            <a:rPr lang="en-US" sz="1000" b="1" i="0" u="none" strike="noStrike" baseline="0">
              <a:solidFill>
                <a:srgbClr val="000000"/>
              </a:solidFill>
              <a:latin typeface="Times New Roman"/>
              <a:cs typeface="Times New Roman"/>
            </a:rPr>
            <a:t> August 1999</a:t>
          </a:r>
        </a:p>
      </xdr:txBody>
    </xdr:sp>
    <xdr:clientData/>
  </xdr:twoCellAnchor>
  <xdr:twoCellAnchor>
    <xdr:from>
      <xdr:col>1</xdr:col>
      <xdr:colOff>57150</xdr:colOff>
      <xdr:row>85</xdr:row>
      <xdr:rowOff>133350</xdr:rowOff>
    </xdr:from>
    <xdr:to>
      <xdr:col>1</xdr:col>
      <xdr:colOff>4667250</xdr:colOff>
      <xdr:row>85</xdr:row>
      <xdr:rowOff>571500</xdr:rowOff>
    </xdr:to>
    <xdr:sp macro="" textlink="">
      <xdr:nvSpPr>
        <xdr:cNvPr id="16416" name="Text Box 32"/>
        <xdr:cNvSpPr txBox="1">
          <a:spLocks noChangeArrowheads="1"/>
        </xdr:cNvSpPr>
      </xdr:nvSpPr>
      <xdr:spPr bwMode="auto">
        <a:xfrm>
          <a:off x="504825" y="15611475"/>
          <a:ext cx="4610100" cy="95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STANDARDS/COURSE MATRIX</a:t>
          </a:r>
          <a:endParaRPr lang="en-US" sz="500" b="1" i="0" u="none" strike="noStrike" baseline="0">
            <a:solidFill>
              <a:srgbClr val="000000"/>
            </a:solidFill>
            <a:latin typeface="Arial"/>
            <a:cs typeface="Arial"/>
          </a:endParaRPr>
        </a:p>
        <a:p>
          <a:pPr algn="ctr" rtl="0">
            <a:defRPr sz="1000"/>
          </a:pPr>
          <a:endParaRPr lang="en-US" sz="500" b="1" i="0" u="none" strike="noStrike" baseline="0">
            <a:solidFill>
              <a:srgbClr val="000000"/>
            </a:solidFill>
            <a:latin typeface="Arial"/>
            <a:cs typeface="Arial"/>
          </a:endParaRPr>
        </a:p>
        <a:p>
          <a:pPr algn="ctr" rtl="0">
            <a:defRPr sz="1000"/>
          </a:pPr>
          <a:r>
            <a:rPr lang="en-US" sz="1200" b="1" i="0" u="none" strike="noStrike" baseline="0">
              <a:solidFill>
                <a:srgbClr val="FF0000"/>
              </a:solidFill>
              <a:latin typeface="Arial"/>
              <a:cs typeface="Arial"/>
            </a:rPr>
            <a:t>AGRICULTURAL BUSINESS MANAGEMENT-AGRISCIENCE</a:t>
          </a:r>
        </a:p>
        <a:p>
          <a:pPr algn="ctr" rtl="0">
            <a:defRPr sz="1000"/>
          </a:pPr>
          <a:r>
            <a:rPr lang="en-US" sz="1200" b="1" i="0" u="none" strike="noStrike" baseline="0">
              <a:solidFill>
                <a:srgbClr val="FF0000"/>
              </a:solidFill>
              <a:latin typeface="Arial"/>
              <a:cs typeface="Arial"/>
            </a:rPr>
            <a:t>AGRIBUSINESS SYSTEMS - Option F</a:t>
          </a:r>
          <a:endParaRPr lang="en-US" sz="500" b="1" i="0" u="none" strike="noStrike" baseline="0">
            <a:solidFill>
              <a:srgbClr val="FF0000"/>
            </a:solidFill>
            <a:latin typeface="Arial"/>
            <a:cs typeface="Arial"/>
          </a:endParaRPr>
        </a:p>
        <a:p>
          <a:pPr algn="ctr" rtl="0">
            <a:defRPr sz="1000"/>
          </a:pPr>
          <a:endParaRPr lang="en-US" sz="500" b="1" i="0" u="none" strike="noStrike" baseline="0">
            <a:solidFill>
              <a:srgbClr val="FF0000"/>
            </a:solidFill>
            <a:latin typeface="Arial"/>
            <a:cs typeface="Arial"/>
          </a:endParaRPr>
        </a:p>
        <a:p>
          <a:pPr algn="ctr" rtl="0">
            <a:defRPr sz="1000"/>
          </a:pPr>
          <a:r>
            <a:rPr lang="en-US" sz="1000" b="1" i="0" u="none" strike="noStrike" baseline="0">
              <a:solidFill>
                <a:srgbClr val="000000"/>
              </a:solidFill>
              <a:latin typeface="Arial"/>
              <a:cs typeface="Arial"/>
            </a:rPr>
            <a:t>Applied Biological Systems (ABS) Agriculture</a:t>
          </a:r>
          <a:endParaRPr lang="en-US" sz="500" b="1" i="0" u="none" strike="noStrike" baseline="0">
            <a:solidFill>
              <a:srgbClr val="FF0000"/>
            </a:solidFill>
            <a:latin typeface="Arial"/>
            <a:cs typeface="Arial"/>
          </a:endParaRPr>
        </a:p>
        <a:p>
          <a:pPr algn="ctr" rtl="0">
            <a:defRPr sz="1000"/>
          </a:pPr>
          <a:r>
            <a:rPr lang="en-US" sz="800" b="0" i="0" u="none" strike="noStrike" baseline="0">
              <a:solidFill>
                <a:srgbClr val="000000"/>
              </a:solidFill>
              <a:latin typeface="Arial"/>
              <a:cs typeface="Arial"/>
            </a:rPr>
            <a:t>Standards 10-18 are to be taught over a two year period during grades 9 and 10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martin/Local%20Settings/Temporary%20Internet%20Files/Content.IE5/V2JMD10Y/An%20Sci%20Standard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martin/Local%20Settings/Temporary%20Internet%20Files/Content.IE5/V2JMD10Y/Pl%20Sci%20Standard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TTAINMENT"/>
      <sheetName val="SAMPLE RUBRIC"/>
      <sheetName val="CHECKLIST"/>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TTAINMENT"/>
      <sheetName val="SAMPLE RUBRIC"/>
      <sheetName val="CHECKLIST"/>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nnis.bushong@gilbertschools.net"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xml"/><Relationship Id="rId1" Type="http://schemas.openxmlformats.org/officeDocument/2006/relationships/printerSettings" Target="../printerSettings/printerSettings18.bin"/><Relationship Id="rId4" Type="http://schemas.openxmlformats.org/officeDocument/2006/relationships/comments" Target="../comments10.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9.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4.xml"/><Relationship Id="rId1" Type="http://schemas.openxmlformats.org/officeDocument/2006/relationships/printerSettings" Target="../printerSettings/printerSettings20.bin"/><Relationship Id="rId4" Type="http://schemas.openxmlformats.org/officeDocument/2006/relationships/comments" Target="../comments1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40"/>
  <sheetViews>
    <sheetView showGridLines="0" topLeftCell="A13" workbookViewId="0">
      <selection activeCell="B6" sqref="B6"/>
    </sheetView>
  </sheetViews>
  <sheetFormatPr defaultRowHeight="12.75"/>
  <cols>
    <col min="1" max="1" width="4.85546875" style="32" customWidth="1"/>
    <col min="2" max="2" width="80.28515625" customWidth="1"/>
  </cols>
  <sheetData>
    <row r="1" spans="1:2" ht="6.75" customHeight="1">
      <c r="B1" s="31"/>
    </row>
    <row r="2" spans="1:2" ht="30.75" customHeight="1">
      <c r="B2" s="328" t="s">
        <v>546</v>
      </c>
    </row>
    <row r="3" spans="1:2" ht="7.5" customHeight="1">
      <c r="B3" s="329"/>
    </row>
    <row r="4" spans="1:2" ht="18">
      <c r="B4" s="330" t="s">
        <v>196</v>
      </c>
    </row>
    <row r="5" spans="1:2" ht="5.25" customHeight="1">
      <c r="B5" s="329"/>
    </row>
    <row r="6" spans="1:2" ht="51">
      <c r="A6" s="32">
        <v>1</v>
      </c>
      <c r="B6" s="329" t="s">
        <v>321</v>
      </c>
    </row>
    <row r="7" spans="1:2">
      <c r="B7" s="329"/>
    </row>
    <row r="8" spans="1:2">
      <c r="A8" s="32">
        <v>2</v>
      </c>
      <c r="B8" s="329" t="s">
        <v>204</v>
      </c>
    </row>
    <row r="9" spans="1:2" ht="25.5">
      <c r="B9" s="329" t="s">
        <v>200</v>
      </c>
    </row>
    <row r="10" spans="1:2" ht="51">
      <c r="B10" s="329" t="s">
        <v>245</v>
      </c>
    </row>
    <row r="11" spans="1:2" ht="25.5">
      <c r="B11" s="329" t="s">
        <v>282</v>
      </c>
    </row>
    <row r="12" spans="1:2">
      <c r="B12" s="329" t="s">
        <v>199</v>
      </c>
    </row>
    <row r="13" spans="1:2">
      <c r="B13" s="331" t="s">
        <v>198</v>
      </c>
    </row>
    <row r="14" spans="1:2">
      <c r="B14" s="331" t="s">
        <v>197</v>
      </c>
    </row>
    <row r="15" spans="1:2">
      <c r="B15" s="331" t="s">
        <v>277</v>
      </c>
    </row>
    <row r="16" spans="1:2">
      <c r="B16" s="331" t="s">
        <v>203</v>
      </c>
    </row>
    <row r="17" spans="1:2">
      <c r="B17" s="329"/>
    </row>
    <row r="18" spans="1:2" ht="38.25">
      <c r="A18" s="32">
        <v>3</v>
      </c>
      <c r="B18" s="329" t="s">
        <v>305</v>
      </c>
    </row>
    <row r="19" spans="1:2" ht="25.5">
      <c r="B19" s="329" t="s">
        <v>279</v>
      </c>
    </row>
    <row r="20" spans="1:2">
      <c r="B20" s="329"/>
    </row>
    <row r="21" spans="1:2">
      <c r="A21" s="32">
        <v>4</v>
      </c>
      <c r="B21" s="329" t="s">
        <v>205</v>
      </c>
    </row>
    <row r="22" spans="1:2" ht="25.5">
      <c r="B22" s="329" t="s">
        <v>246</v>
      </c>
    </row>
    <row r="23" spans="1:2" ht="25.5">
      <c r="B23" s="329" t="s">
        <v>281</v>
      </c>
    </row>
    <row r="24" spans="1:2">
      <c r="B24" s="329" t="s">
        <v>199</v>
      </c>
    </row>
    <row r="25" spans="1:2">
      <c r="B25" s="331" t="s">
        <v>198</v>
      </c>
    </row>
    <row r="26" spans="1:2">
      <c r="B26" s="331" t="s">
        <v>197</v>
      </c>
    </row>
    <row r="27" spans="1:2">
      <c r="B27" s="331" t="s">
        <v>277</v>
      </c>
    </row>
    <row r="28" spans="1:2">
      <c r="B28" s="331" t="s">
        <v>203</v>
      </c>
    </row>
    <row r="29" spans="1:2">
      <c r="B29" s="332" t="s">
        <v>317</v>
      </c>
    </row>
    <row r="30" spans="1:2" ht="38.25">
      <c r="B30" s="332" t="s">
        <v>306</v>
      </c>
    </row>
    <row r="31" spans="1:2">
      <c r="B31" s="332" t="s">
        <v>247</v>
      </c>
    </row>
    <row r="32" spans="1:2">
      <c r="B32" s="329" t="s">
        <v>278</v>
      </c>
    </row>
    <row r="33" spans="1:2">
      <c r="B33" s="329"/>
    </row>
    <row r="34" spans="1:2">
      <c r="A34" s="32">
        <v>5</v>
      </c>
      <c r="B34" s="329" t="s">
        <v>207</v>
      </c>
    </row>
    <row r="35" spans="1:2">
      <c r="B35" s="329"/>
    </row>
    <row r="36" spans="1:2" ht="15">
      <c r="B36" s="333" t="s">
        <v>208</v>
      </c>
    </row>
    <row r="37" spans="1:2">
      <c r="B37" s="852" t="s">
        <v>1071</v>
      </c>
    </row>
    <row r="38" spans="1:2">
      <c r="B38" s="31"/>
    </row>
    <row r="39" spans="1:2">
      <c r="B39" s="31"/>
    </row>
    <row r="40" spans="1:2">
      <c r="B40" s="31"/>
    </row>
  </sheetData>
  <sheetProtection password="C5B1" sheet="1" objects="1" scenarios="1"/>
  <phoneticPr fontId="0" type="noConversion"/>
  <hyperlinks>
    <hyperlink ref="B37" r:id="rId1"/>
  </hyperlinks>
  <pageMargins left="0.75" right="0.75" top="0.77" bottom="1" header="0.5" footer="0.5"/>
  <pageSetup orientation="portrait" horizontalDpi="300" verticalDpi="300" r:id="rId2"/>
  <headerFooter alignWithMargins="0"/>
</worksheet>
</file>

<file path=xl/worksheets/sheet10.xml><?xml version="1.0" encoding="utf-8"?>
<worksheet xmlns="http://schemas.openxmlformats.org/spreadsheetml/2006/main" xmlns:r="http://schemas.openxmlformats.org/officeDocument/2006/relationships">
  <dimension ref="A1:W250"/>
  <sheetViews>
    <sheetView zoomScale="120" workbookViewId="0">
      <pane ySplit="10" topLeftCell="A11" activePane="bottomLeft" state="frozen"/>
      <selection pane="bottomLeft" activeCell="B4" sqref="B4"/>
    </sheetView>
  </sheetViews>
  <sheetFormatPr defaultRowHeight="12.75"/>
  <cols>
    <col min="1" max="1" width="8" style="192" customWidth="1"/>
    <col min="2" max="2" width="34.7109375" style="201" customWidth="1"/>
    <col min="3" max="3" width="10.42578125" style="196" customWidth="1"/>
    <col min="4" max="4" width="8.140625" style="196" customWidth="1"/>
    <col min="5" max="5" width="12.7109375" style="196" customWidth="1"/>
    <col min="6" max="7" width="8.140625" style="195" customWidth="1"/>
    <col min="8" max="22" width="8.140625" style="196" hidden="1" customWidth="1"/>
    <col min="23" max="23" width="8.140625" style="197" hidden="1" customWidth="1"/>
    <col min="24" max="29" width="8.140625" style="197" customWidth="1"/>
    <col min="30" max="16384" width="9.140625" style="197"/>
  </cols>
  <sheetData>
    <row r="1" spans="1:23" ht="20.25" customHeight="1">
      <c r="B1" s="193" t="s">
        <v>287</v>
      </c>
      <c r="C1" s="915">
        <f>(Cover!B6)</f>
        <v>0</v>
      </c>
      <c r="D1" s="915"/>
      <c r="E1" s="915"/>
    </row>
    <row r="2" spans="1:23">
      <c r="B2" s="195" t="s">
        <v>291</v>
      </c>
      <c r="C2" s="196" t="s">
        <v>1046</v>
      </c>
      <c r="E2" s="195" t="s">
        <v>292</v>
      </c>
      <c r="F2" s="164"/>
    </row>
    <row r="3" spans="1:23" ht="24.75" customHeight="1">
      <c r="B3" s="198" t="s">
        <v>288</v>
      </c>
      <c r="D3" s="916" t="s">
        <v>300</v>
      </c>
      <c r="E3" s="917"/>
      <c r="F3" s="199" t="s">
        <v>31</v>
      </c>
      <c r="G3" s="199" t="s">
        <v>29</v>
      </c>
      <c r="V3" s="196" t="s">
        <v>289</v>
      </c>
      <c r="W3" s="197" t="s">
        <v>290</v>
      </c>
    </row>
    <row r="4" spans="1:23">
      <c r="A4" s="198" t="s">
        <v>37</v>
      </c>
      <c r="B4" s="200">
        <f>(Cover!B26)</f>
        <v>0</v>
      </c>
      <c r="E4" s="212">
        <f>(SUM(P4:U4)-SUM(H4:O4))</f>
        <v>0</v>
      </c>
      <c r="F4" s="195">
        <f>SUMIF($C$11:$C$249,1,$F$11:$F$249)</f>
        <v>0</v>
      </c>
      <c r="G4" s="195">
        <f t="shared" ref="G4:W4" si="0">SUMIF($C$11:$C$249,1,G$11:G$249)</f>
        <v>0</v>
      </c>
      <c r="H4" s="196">
        <f t="shared" si="0"/>
        <v>0</v>
      </c>
      <c r="I4" s="196">
        <f t="shared" si="0"/>
        <v>0</v>
      </c>
      <c r="J4" s="196">
        <f t="shared" si="0"/>
        <v>0</v>
      </c>
      <c r="K4" s="196">
        <f t="shared" si="0"/>
        <v>0</v>
      </c>
      <c r="L4" s="196">
        <f t="shared" si="0"/>
        <v>0</v>
      </c>
      <c r="M4" s="196">
        <f t="shared" si="0"/>
        <v>0</v>
      </c>
      <c r="N4" s="196">
        <f t="shared" si="0"/>
        <v>0</v>
      </c>
      <c r="O4" s="196">
        <f t="shared" si="0"/>
        <v>0</v>
      </c>
      <c r="P4" s="196">
        <f t="shared" si="0"/>
        <v>0</v>
      </c>
      <c r="Q4" s="196">
        <f t="shared" si="0"/>
        <v>0</v>
      </c>
      <c r="R4" s="196">
        <f t="shared" si="0"/>
        <v>0</v>
      </c>
      <c r="S4" s="196">
        <f t="shared" si="0"/>
        <v>0</v>
      </c>
      <c r="T4" s="196">
        <f t="shared" si="0"/>
        <v>0</v>
      </c>
      <c r="U4" s="196">
        <f t="shared" si="0"/>
        <v>0</v>
      </c>
      <c r="V4" s="196">
        <f t="shared" si="0"/>
        <v>0</v>
      </c>
      <c r="W4" s="196">
        <f t="shared" si="0"/>
        <v>0</v>
      </c>
    </row>
    <row r="5" spans="1:23">
      <c r="A5" s="198" t="s">
        <v>38</v>
      </c>
      <c r="B5" s="200">
        <f>(Cover!B27)</f>
        <v>0</v>
      </c>
      <c r="E5" s="212">
        <f>(SUM(P5:U5)-SUM(H5:O5))</f>
        <v>0</v>
      </c>
      <c r="F5" s="195">
        <f>SUMIF($C$11:$C$249,2,$F$11:$F$249)</f>
        <v>0</v>
      </c>
      <c r="G5" s="195">
        <f t="shared" ref="G5:U5" si="1">SUMIF($C$11:$C$249,2,G$11:G$249)</f>
        <v>0</v>
      </c>
      <c r="H5" s="196">
        <f t="shared" si="1"/>
        <v>0</v>
      </c>
      <c r="I5" s="196">
        <f t="shared" si="1"/>
        <v>0</v>
      </c>
      <c r="J5" s="196">
        <f t="shared" si="1"/>
        <v>0</v>
      </c>
      <c r="K5" s="196">
        <f t="shared" si="1"/>
        <v>0</v>
      </c>
      <c r="L5" s="196">
        <f t="shared" si="1"/>
        <v>0</v>
      </c>
      <c r="M5" s="196">
        <f t="shared" si="1"/>
        <v>0</v>
      </c>
      <c r="N5" s="196">
        <f t="shared" si="1"/>
        <v>0</v>
      </c>
      <c r="O5" s="196">
        <f t="shared" si="1"/>
        <v>0</v>
      </c>
      <c r="P5" s="196">
        <f t="shared" si="1"/>
        <v>0</v>
      </c>
      <c r="Q5" s="196">
        <f t="shared" si="1"/>
        <v>0</v>
      </c>
      <c r="R5" s="196">
        <f t="shared" si="1"/>
        <v>0</v>
      </c>
      <c r="S5" s="196">
        <f t="shared" si="1"/>
        <v>0</v>
      </c>
      <c r="T5" s="196">
        <f t="shared" si="1"/>
        <v>0</v>
      </c>
      <c r="U5" s="196">
        <f t="shared" si="1"/>
        <v>0</v>
      </c>
      <c r="V5" s="196">
        <f>SUMIF($C$11:$C$249,2,V$11:V$249)</f>
        <v>0</v>
      </c>
      <c r="W5" s="196">
        <f>SUMIF($C$11:$C$249,2,W$11:W$249)</f>
        <v>0</v>
      </c>
    </row>
    <row r="6" spans="1:23">
      <c r="A6" s="198" t="s">
        <v>39</v>
      </c>
      <c r="B6" s="200">
        <f>(Cover!B28)</f>
        <v>0</v>
      </c>
      <c r="E6" s="212">
        <f>(SUM(P6:U6)-SUM(H6:O6))</f>
        <v>0</v>
      </c>
      <c r="F6" s="195">
        <f>SUMIF($C$11:$C$249,3,$F$11:$F$249)</f>
        <v>0</v>
      </c>
      <c r="G6" s="195">
        <f t="shared" ref="G6:U6" si="2">SUMIF($C$11:$C$249,3,G$11:G$249)</f>
        <v>0</v>
      </c>
      <c r="H6" s="196">
        <f t="shared" si="2"/>
        <v>0</v>
      </c>
      <c r="I6" s="196">
        <f t="shared" si="2"/>
        <v>0</v>
      </c>
      <c r="J6" s="196">
        <f t="shared" si="2"/>
        <v>0</v>
      </c>
      <c r="K6" s="196">
        <f t="shared" si="2"/>
        <v>0</v>
      </c>
      <c r="L6" s="196">
        <f t="shared" si="2"/>
        <v>0</v>
      </c>
      <c r="M6" s="196">
        <f t="shared" si="2"/>
        <v>0</v>
      </c>
      <c r="N6" s="196">
        <f t="shared" si="2"/>
        <v>0</v>
      </c>
      <c r="O6" s="196">
        <f t="shared" si="2"/>
        <v>0</v>
      </c>
      <c r="P6" s="196">
        <f t="shared" si="2"/>
        <v>0</v>
      </c>
      <c r="Q6" s="196">
        <f t="shared" si="2"/>
        <v>0</v>
      </c>
      <c r="R6" s="196">
        <f t="shared" si="2"/>
        <v>0</v>
      </c>
      <c r="S6" s="196">
        <f t="shared" si="2"/>
        <v>0</v>
      </c>
      <c r="T6" s="196">
        <f t="shared" si="2"/>
        <v>0</v>
      </c>
      <c r="U6" s="196">
        <f t="shared" si="2"/>
        <v>0</v>
      </c>
      <c r="V6" s="196">
        <f>SUMIF($C$11:$C$249,3,V$11:V$249)</f>
        <v>0</v>
      </c>
      <c r="W6" s="196">
        <f>SUMIF($C$11:$C$249,3,W$11:W$249)</f>
        <v>0</v>
      </c>
    </row>
    <row r="7" spans="1:23">
      <c r="A7" s="198" t="s">
        <v>40</v>
      </c>
      <c r="B7" s="200">
        <f>(Cover!B29)</f>
        <v>0</v>
      </c>
      <c r="E7" s="212">
        <f>(SUM(P7:U7)-SUM(H7:O7))</f>
        <v>0</v>
      </c>
      <c r="F7" s="195">
        <f>SUMIF($C$11:$C$249,4,$F$11:$F$249)</f>
        <v>0</v>
      </c>
      <c r="G7" s="195">
        <f t="shared" ref="G7:U7" si="3">SUMIF($C$11:$C$249,4,G$11:G$249)</f>
        <v>0</v>
      </c>
      <c r="H7" s="196">
        <f t="shared" si="3"/>
        <v>0</v>
      </c>
      <c r="I7" s="196">
        <f t="shared" si="3"/>
        <v>0</v>
      </c>
      <c r="J7" s="196">
        <f t="shared" si="3"/>
        <v>0</v>
      </c>
      <c r="K7" s="196">
        <f t="shared" si="3"/>
        <v>0</v>
      </c>
      <c r="L7" s="196">
        <f t="shared" si="3"/>
        <v>0</v>
      </c>
      <c r="M7" s="196">
        <f t="shared" si="3"/>
        <v>0</v>
      </c>
      <c r="N7" s="196">
        <f t="shared" si="3"/>
        <v>0</v>
      </c>
      <c r="O7" s="196">
        <f t="shared" si="3"/>
        <v>0</v>
      </c>
      <c r="P7" s="196">
        <f t="shared" si="3"/>
        <v>0</v>
      </c>
      <c r="Q7" s="196">
        <f t="shared" si="3"/>
        <v>0</v>
      </c>
      <c r="R7" s="196">
        <f t="shared" si="3"/>
        <v>0</v>
      </c>
      <c r="S7" s="196">
        <f t="shared" si="3"/>
        <v>0</v>
      </c>
      <c r="T7" s="196">
        <f t="shared" si="3"/>
        <v>0</v>
      </c>
      <c r="U7" s="196">
        <f t="shared" si="3"/>
        <v>0</v>
      </c>
      <c r="V7" s="196">
        <f>SUMIF($C$11:$C$249,4,V$11:V$249)</f>
        <v>0</v>
      </c>
      <c r="W7" s="196">
        <f>SUMIF($C$11:$C$249,4,W$11:W$249)</f>
        <v>0</v>
      </c>
    </row>
    <row r="8" spans="1:23">
      <c r="A8" s="198" t="s">
        <v>41</v>
      </c>
      <c r="B8" s="200">
        <f>(Cover!B30)</f>
        <v>0</v>
      </c>
      <c r="C8" s="196" t="s">
        <v>1046</v>
      </c>
      <c r="E8" s="212">
        <f>(SUM(P8:U8)-SUM(H8:O8))</f>
        <v>0</v>
      </c>
      <c r="F8" s="195">
        <f>SUMIF($C$11:$C$249,5,$F$11:$F$249)</f>
        <v>0</v>
      </c>
      <c r="G8" s="195">
        <f t="shared" ref="G8:U8" si="4">SUMIF($C$11:$C$249,5,G$11:G$249)</f>
        <v>0</v>
      </c>
      <c r="H8" s="196">
        <f t="shared" si="4"/>
        <v>0</v>
      </c>
      <c r="I8" s="196">
        <f t="shared" si="4"/>
        <v>0</v>
      </c>
      <c r="J8" s="196">
        <f t="shared" si="4"/>
        <v>0</v>
      </c>
      <c r="K8" s="196">
        <f t="shared" si="4"/>
        <v>0</v>
      </c>
      <c r="L8" s="196">
        <f t="shared" si="4"/>
        <v>0</v>
      </c>
      <c r="M8" s="196">
        <f t="shared" si="4"/>
        <v>0</v>
      </c>
      <c r="N8" s="196">
        <f t="shared" si="4"/>
        <v>0</v>
      </c>
      <c r="O8" s="196">
        <f t="shared" si="4"/>
        <v>0</v>
      </c>
      <c r="P8" s="196">
        <f t="shared" si="4"/>
        <v>0</v>
      </c>
      <c r="Q8" s="196">
        <f t="shared" si="4"/>
        <v>0</v>
      </c>
      <c r="R8" s="196">
        <f t="shared" si="4"/>
        <v>0</v>
      </c>
      <c r="S8" s="196">
        <f t="shared" si="4"/>
        <v>0</v>
      </c>
      <c r="T8" s="196">
        <f t="shared" si="4"/>
        <v>0</v>
      </c>
      <c r="U8" s="196">
        <f t="shared" si="4"/>
        <v>0</v>
      </c>
      <c r="V8" s="196">
        <f>SUMIF($C$11:$C$249,5,V$11:V$249)</f>
        <v>0</v>
      </c>
      <c r="W8" s="196">
        <f>SUMIF($C$11:$C$249,5,W$11:W$249)</f>
        <v>0</v>
      </c>
    </row>
    <row r="10" spans="1:23" s="194" customFormat="1" ht="27" customHeight="1">
      <c r="A10" s="391" t="s">
        <v>1065</v>
      </c>
      <c r="B10" s="391" t="s">
        <v>1</v>
      </c>
      <c r="C10" s="392" t="s">
        <v>288</v>
      </c>
      <c r="D10" s="392" t="s">
        <v>293</v>
      </c>
      <c r="E10" s="392" t="s">
        <v>294</v>
      </c>
      <c r="F10" s="393" t="s">
        <v>31</v>
      </c>
      <c r="G10" s="393" t="s">
        <v>29</v>
      </c>
      <c r="H10" s="194">
        <v>2.1</v>
      </c>
      <c r="I10" s="194">
        <f>H10+0.1</f>
        <v>2.2000000000000002</v>
      </c>
      <c r="J10" s="194">
        <f t="shared" ref="J10:V10" si="5">I10+0.1</f>
        <v>2.3000000000000003</v>
      </c>
      <c r="K10" s="194">
        <f t="shared" si="5"/>
        <v>2.4000000000000004</v>
      </c>
      <c r="L10" s="194">
        <f t="shared" si="5"/>
        <v>2.5000000000000004</v>
      </c>
      <c r="M10" s="194">
        <f t="shared" si="5"/>
        <v>2.6000000000000005</v>
      </c>
      <c r="N10" s="194">
        <f t="shared" si="5"/>
        <v>2.7000000000000006</v>
      </c>
      <c r="O10" s="194">
        <f t="shared" si="5"/>
        <v>2.8000000000000007</v>
      </c>
      <c r="P10" s="194">
        <v>3.1</v>
      </c>
      <c r="Q10" s="194">
        <f t="shared" si="5"/>
        <v>3.2</v>
      </c>
      <c r="R10" s="194">
        <f t="shared" si="5"/>
        <v>3.3000000000000003</v>
      </c>
      <c r="S10" s="194">
        <f t="shared" si="5"/>
        <v>3.4000000000000004</v>
      </c>
      <c r="T10" s="194">
        <f t="shared" si="5"/>
        <v>3.5000000000000004</v>
      </c>
      <c r="U10" s="194">
        <f t="shared" si="5"/>
        <v>3.6000000000000005</v>
      </c>
      <c r="V10" s="194">
        <f t="shared" si="5"/>
        <v>3.7000000000000006</v>
      </c>
    </row>
    <row r="11" spans="1:23" hidden="1">
      <c r="B11" s="202"/>
      <c r="E11" s="280"/>
      <c r="H11" s="196">
        <f t="shared" ref="H11:U20" si="6">IF($D11=H$10,$E11,0)</f>
        <v>0</v>
      </c>
      <c r="I11" s="196">
        <f t="shared" si="6"/>
        <v>0</v>
      </c>
      <c r="J11" s="196">
        <f t="shared" si="6"/>
        <v>0</v>
      </c>
      <c r="K11" s="196">
        <f t="shared" si="6"/>
        <v>0</v>
      </c>
      <c r="L11" s="196">
        <f t="shared" si="6"/>
        <v>0</v>
      </c>
      <c r="M11" s="196">
        <f t="shared" si="6"/>
        <v>0</v>
      </c>
      <c r="N11" s="196">
        <f t="shared" si="6"/>
        <v>0</v>
      </c>
      <c r="O11" s="196">
        <f t="shared" si="6"/>
        <v>0</v>
      </c>
      <c r="P11" s="196">
        <f t="shared" si="6"/>
        <v>0</v>
      </c>
      <c r="Q11" s="196">
        <f t="shared" si="6"/>
        <v>0</v>
      </c>
      <c r="R11" s="196">
        <f t="shared" si="6"/>
        <v>0</v>
      </c>
      <c r="S11" s="196">
        <f t="shared" si="6"/>
        <v>0</v>
      </c>
      <c r="T11" s="196">
        <f t="shared" si="6"/>
        <v>0</v>
      </c>
      <c r="U11" s="196">
        <f t="shared" si="6"/>
        <v>0</v>
      </c>
      <c r="V11" s="196">
        <f>IF($D11=V$10,$G11,0)</f>
        <v>0</v>
      </c>
      <c r="W11" s="196">
        <f t="shared" ref="W11:W75" si="7">($F11)</f>
        <v>0</v>
      </c>
    </row>
    <row r="12" spans="1:23">
      <c r="A12" s="189"/>
      <c r="B12" s="833"/>
      <c r="C12" s="34"/>
      <c r="D12" s="34"/>
      <c r="E12" s="191"/>
      <c r="F12" s="190"/>
      <c r="G12" s="190"/>
      <c r="H12" s="196">
        <f t="shared" si="6"/>
        <v>0</v>
      </c>
      <c r="I12" s="196">
        <f t="shared" si="6"/>
        <v>0</v>
      </c>
      <c r="J12" s="196">
        <f t="shared" si="6"/>
        <v>0</v>
      </c>
      <c r="K12" s="196">
        <f t="shared" si="6"/>
        <v>0</v>
      </c>
      <c r="L12" s="196">
        <f t="shared" si="6"/>
        <v>0</v>
      </c>
      <c r="M12" s="196">
        <f t="shared" si="6"/>
        <v>0</v>
      </c>
      <c r="N12" s="196">
        <f t="shared" si="6"/>
        <v>0</v>
      </c>
      <c r="O12" s="196">
        <f t="shared" si="6"/>
        <v>0</v>
      </c>
      <c r="P12" s="196">
        <f t="shared" si="6"/>
        <v>0</v>
      </c>
      <c r="Q12" s="196">
        <f t="shared" si="6"/>
        <v>0</v>
      </c>
      <c r="R12" s="196">
        <f t="shared" si="6"/>
        <v>0</v>
      </c>
      <c r="S12" s="196">
        <f t="shared" si="6"/>
        <v>0</v>
      </c>
      <c r="T12" s="196">
        <f t="shared" si="6"/>
        <v>0</v>
      </c>
      <c r="U12" s="196">
        <f t="shared" si="6"/>
        <v>0</v>
      </c>
      <c r="V12" s="196">
        <f t="shared" ref="V12:V75" si="8">IF($D12=V$10,$G12,0)</f>
        <v>0</v>
      </c>
      <c r="W12" s="196">
        <f t="shared" si="7"/>
        <v>0</v>
      </c>
    </row>
    <row r="13" spans="1:23">
      <c r="A13" s="189"/>
      <c r="B13" s="833"/>
      <c r="C13" s="34"/>
      <c r="D13" s="34"/>
      <c r="E13" s="191"/>
      <c r="F13" s="190"/>
      <c r="G13" s="190"/>
      <c r="H13" s="196">
        <f t="shared" si="6"/>
        <v>0</v>
      </c>
      <c r="I13" s="196">
        <f t="shared" si="6"/>
        <v>0</v>
      </c>
      <c r="J13" s="196">
        <f t="shared" si="6"/>
        <v>0</v>
      </c>
      <c r="K13" s="196">
        <f t="shared" si="6"/>
        <v>0</v>
      </c>
      <c r="L13" s="196">
        <f t="shared" si="6"/>
        <v>0</v>
      </c>
      <c r="M13" s="196">
        <f t="shared" si="6"/>
        <v>0</v>
      </c>
      <c r="N13" s="196">
        <f t="shared" si="6"/>
        <v>0</v>
      </c>
      <c r="O13" s="196">
        <f t="shared" si="6"/>
        <v>0</v>
      </c>
      <c r="P13" s="196">
        <f t="shared" si="6"/>
        <v>0</v>
      </c>
      <c r="Q13" s="196">
        <f t="shared" si="6"/>
        <v>0</v>
      </c>
      <c r="R13" s="196">
        <f t="shared" si="6"/>
        <v>0</v>
      </c>
      <c r="S13" s="196">
        <f t="shared" si="6"/>
        <v>0</v>
      </c>
      <c r="T13" s="196">
        <f t="shared" si="6"/>
        <v>0</v>
      </c>
      <c r="U13" s="196">
        <f t="shared" si="6"/>
        <v>0</v>
      </c>
      <c r="V13" s="196">
        <f t="shared" si="8"/>
        <v>0</v>
      </c>
      <c r="W13" s="196">
        <f t="shared" si="7"/>
        <v>0</v>
      </c>
    </row>
    <row r="14" spans="1:23">
      <c r="A14" s="189"/>
      <c r="B14" s="833"/>
      <c r="C14" s="34"/>
      <c r="D14" s="34"/>
      <c r="E14" s="191"/>
      <c r="F14" s="190"/>
      <c r="G14" s="190"/>
      <c r="H14" s="196">
        <f t="shared" si="6"/>
        <v>0</v>
      </c>
      <c r="I14" s="196">
        <f t="shared" si="6"/>
        <v>0</v>
      </c>
      <c r="J14" s="196">
        <f t="shared" si="6"/>
        <v>0</v>
      </c>
      <c r="K14" s="196">
        <f t="shared" si="6"/>
        <v>0</v>
      </c>
      <c r="L14" s="196">
        <f t="shared" si="6"/>
        <v>0</v>
      </c>
      <c r="M14" s="196">
        <f t="shared" si="6"/>
        <v>0</v>
      </c>
      <c r="N14" s="196">
        <f t="shared" si="6"/>
        <v>0</v>
      </c>
      <c r="O14" s="196">
        <f t="shared" si="6"/>
        <v>0</v>
      </c>
      <c r="P14" s="196">
        <f t="shared" si="6"/>
        <v>0</v>
      </c>
      <c r="Q14" s="196">
        <f t="shared" si="6"/>
        <v>0</v>
      </c>
      <c r="R14" s="196">
        <f t="shared" si="6"/>
        <v>0</v>
      </c>
      <c r="S14" s="196">
        <f t="shared" si="6"/>
        <v>0</v>
      </c>
      <c r="T14" s="196">
        <f t="shared" si="6"/>
        <v>0</v>
      </c>
      <c r="U14" s="196">
        <f t="shared" si="6"/>
        <v>0</v>
      </c>
      <c r="V14" s="196">
        <f t="shared" si="8"/>
        <v>0</v>
      </c>
      <c r="W14" s="196">
        <f t="shared" si="7"/>
        <v>0</v>
      </c>
    </row>
    <row r="15" spans="1:23">
      <c r="A15" s="189"/>
      <c r="B15" s="833"/>
      <c r="C15" s="34"/>
      <c r="D15" s="34"/>
      <c r="E15" s="191"/>
      <c r="F15" s="190"/>
      <c r="G15" s="190"/>
      <c r="H15" s="196">
        <f t="shared" si="6"/>
        <v>0</v>
      </c>
      <c r="I15" s="196">
        <f t="shared" si="6"/>
        <v>0</v>
      </c>
      <c r="J15" s="196">
        <f t="shared" si="6"/>
        <v>0</v>
      </c>
      <c r="K15" s="196">
        <f t="shared" si="6"/>
        <v>0</v>
      </c>
      <c r="L15" s="196">
        <f t="shared" si="6"/>
        <v>0</v>
      </c>
      <c r="M15" s="196">
        <f t="shared" si="6"/>
        <v>0</v>
      </c>
      <c r="N15" s="196">
        <f t="shared" si="6"/>
        <v>0</v>
      </c>
      <c r="O15" s="196">
        <f t="shared" si="6"/>
        <v>0</v>
      </c>
      <c r="P15" s="196">
        <f t="shared" si="6"/>
        <v>0</v>
      </c>
      <c r="Q15" s="196">
        <f t="shared" si="6"/>
        <v>0</v>
      </c>
      <c r="R15" s="196">
        <f t="shared" si="6"/>
        <v>0</v>
      </c>
      <c r="S15" s="196">
        <f t="shared" si="6"/>
        <v>0</v>
      </c>
      <c r="T15" s="196">
        <f t="shared" si="6"/>
        <v>0</v>
      </c>
      <c r="U15" s="196">
        <f t="shared" si="6"/>
        <v>0</v>
      </c>
      <c r="V15" s="196">
        <f t="shared" si="8"/>
        <v>0</v>
      </c>
      <c r="W15" s="196">
        <f t="shared" si="7"/>
        <v>0</v>
      </c>
    </row>
    <row r="16" spans="1:23">
      <c r="A16" s="189"/>
      <c r="B16" s="833"/>
      <c r="C16" s="34"/>
      <c r="D16" s="34"/>
      <c r="E16" s="191"/>
      <c r="F16" s="190"/>
      <c r="G16" s="190"/>
      <c r="H16" s="196">
        <f t="shared" si="6"/>
        <v>0</v>
      </c>
      <c r="I16" s="196">
        <f t="shared" si="6"/>
        <v>0</v>
      </c>
      <c r="J16" s="196">
        <f t="shared" si="6"/>
        <v>0</v>
      </c>
      <c r="K16" s="196">
        <f t="shared" si="6"/>
        <v>0</v>
      </c>
      <c r="L16" s="196">
        <f t="shared" si="6"/>
        <v>0</v>
      </c>
      <c r="M16" s="196">
        <f t="shared" si="6"/>
        <v>0</v>
      </c>
      <c r="N16" s="196">
        <f t="shared" si="6"/>
        <v>0</v>
      </c>
      <c r="O16" s="196">
        <f t="shared" si="6"/>
        <v>0</v>
      </c>
      <c r="P16" s="196">
        <f t="shared" si="6"/>
        <v>0</v>
      </c>
      <c r="Q16" s="196">
        <f t="shared" si="6"/>
        <v>0</v>
      </c>
      <c r="R16" s="196">
        <f t="shared" si="6"/>
        <v>0</v>
      </c>
      <c r="S16" s="196">
        <f t="shared" si="6"/>
        <v>0</v>
      </c>
      <c r="T16" s="196">
        <f t="shared" si="6"/>
        <v>0</v>
      </c>
      <c r="U16" s="196">
        <f t="shared" si="6"/>
        <v>0</v>
      </c>
      <c r="V16" s="196">
        <f t="shared" si="8"/>
        <v>0</v>
      </c>
      <c r="W16" s="196">
        <f t="shared" si="7"/>
        <v>0</v>
      </c>
    </row>
    <row r="17" spans="1:23">
      <c r="A17" s="189"/>
      <c r="B17" s="833"/>
      <c r="C17" s="34"/>
      <c r="D17" s="34"/>
      <c r="E17" s="191"/>
      <c r="F17" s="190"/>
      <c r="G17" s="190"/>
      <c r="H17" s="196">
        <f t="shared" si="6"/>
        <v>0</v>
      </c>
      <c r="I17" s="196">
        <f t="shared" si="6"/>
        <v>0</v>
      </c>
      <c r="J17" s="196">
        <f t="shared" si="6"/>
        <v>0</v>
      </c>
      <c r="K17" s="196">
        <f t="shared" si="6"/>
        <v>0</v>
      </c>
      <c r="L17" s="196">
        <f t="shared" si="6"/>
        <v>0</v>
      </c>
      <c r="M17" s="196">
        <f t="shared" si="6"/>
        <v>0</v>
      </c>
      <c r="N17" s="196">
        <f t="shared" si="6"/>
        <v>0</v>
      </c>
      <c r="O17" s="196">
        <f t="shared" si="6"/>
        <v>0</v>
      </c>
      <c r="P17" s="196">
        <f t="shared" si="6"/>
        <v>0</v>
      </c>
      <c r="Q17" s="196">
        <f t="shared" si="6"/>
        <v>0</v>
      </c>
      <c r="R17" s="196">
        <f t="shared" si="6"/>
        <v>0</v>
      </c>
      <c r="S17" s="196">
        <f t="shared" si="6"/>
        <v>0</v>
      </c>
      <c r="T17" s="196">
        <f t="shared" si="6"/>
        <v>0</v>
      </c>
      <c r="U17" s="196">
        <f t="shared" si="6"/>
        <v>0</v>
      </c>
      <c r="V17" s="196">
        <f t="shared" si="8"/>
        <v>0</v>
      </c>
      <c r="W17" s="196">
        <f t="shared" si="7"/>
        <v>0</v>
      </c>
    </row>
    <row r="18" spans="1:23">
      <c r="A18" s="189"/>
      <c r="B18" s="833"/>
      <c r="C18" s="34"/>
      <c r="D18" s="34"/>
      <c r="E18" s="191"/>
      <c r="F18" s="190"/>
      <c r="G18" s="190"/>
      <c r="H18" s="196">
        <f t="shared" si="6"/>
        <v>0</v>
      </c>
      <c r="I18" s="196">
        <f t="shared" si="6"/>
        <v>0</v>
      </c>
      <c r="J18" s="196">
        <f t="shared" si="6"/>
        <v>0</v>
      </c>
      <c r="K18" s="196">
        <f t="shared" si="6"/>
        <v>0</v>
      </c>
      <c r="L18" s="196">
        <f t="shared" si="6"/>
        <v>0</v>
      </c>
      <c r="M18" s="196">
        <f t="shared" si="6"/>
        <v>0</v>
      </c>
      <c r="N18" s="196">
        <f t="shared" si="6"/>
        <v>0</v>
      </c>
      <c r="O18" s="196">
        <f t="shared" si="6"/>
        <v>0</v>
      </c>
      <c r="P18" s="196">
        <f t="shared" si="6"/>
        <v>0</v>
      </c>
      <c r="Q18" s="196">
        <f t="shared" si="6"/>
        <v>0</v>
      </c>
      <c r="R18" s="196">
        <f t="shared" si="6"/>
        <v>0</v>
      </c>
      <c r="S18" s="196">
        <f t="shared" si="6"/>
        <v>0</v>
      </c>
      <c r="T18" s="196">
        <f t="shared" si="6"/>
        <v>0</v>
      </c>
      <c r="U18" s="196">
        <f t="shared" si="6"/>
        <v>0</v>
      </c>
      <c r="V18" s="196">
        <f t="shared" si="8"/>
        <v>0</v>
      </c>
      <c r="W18" s="196">
        <f t="shared" si="7"/>
        <v>0</v>
      </c>
    </row>
    <row r="19" spans="1:23">
      <c r="A19" s="189"/>
      <c r="B19" s="833"/>
      <c r="C19" s="34"/>
      <c r="D19" s="34"/>
      <c r="E19" s="191"/>
      <c r="F19" s="190"/>
      <c r="G19" s="190"/>
      <c r="H19" s="196">
        <f t="shared" si="6"/>
        <v>0</v>
      </c>
      <c r="I19" s="196">
        <f t="shared" si="6"/>
        <v>0</v>
      </c>
      <c r="J19" s="196">
        <f t="shared" si="6"/>
        <v>0</v>
      </c>
      <c r="K19" s="196">
        <f t="shared" si="6"/>
        <v>0</v>
      </c>
      <c r="L19" s="196">
        <f t="shared" si="6"/>
        <v>0</v>
      </c>
      <c r="M19" s="196">
        <f t="shared" si="6"/>
        <v>0</v>
      </c>
      <c r="N19" s="196">
        <f t="shared" si="6"/>
        <v>0</v>
      </c>
      <c r="O19" s="196">
        <f t="shared" si="6"/>
        <v>0</v>
      </c>
      <c r="P19" s="196">
        <f t="shared" si="6"/>
        <v>0</v>
      </c>
      <c r="Q19" s="196">
        <f t="shared" si="6"/>
        <v>0</v>
      </c>
      <c r="R19" s="196">
        <f t="shared" si="6"/>
        <v>0</v>
      </c>
      <c r="S19" s="196">
        <f t="shared" si="6"/>
        <v>0</v>
      </c>
      <c r="T19" s="196">
        <f t="shared" si="6"/>
        <v>0</v>
      </c>
      <c r="U19" s="196">
        <f t="shared" si="6"/>
        <v>0</v>
      </c>
      <c r="V19" s="196">
        <f t="shared" si="8"/>
        <v>0</v>
      </c>
      <c r="W19" s="196">
        <f t="shared" si="7"/>
        <v>0</v>
      </c>
    </row>
    <row r="20" spans="1:23">
      <c r="A20" s="189"/>
      <c r="B20" s="833"/>
      <c r="C20" s="34"/>
      <c r="D20" s="34"/>
      <c r="E20" s="191"/>
      <c r="F20" s="190"/>
      <c r="G20" s="190"/>
      <c r="H20" s="196">
        <f t="shared" si="6"/>
        <v>0</v>
      </c>
      <c r="I20" s="196">
        <f t="shared" si="6"/>
        <v>0</v>
      </c>
      <c r="J20" s="196">
        <f t="shared" si="6"/>
        <v>0</v>
      </c>
      <c r="K20" s="196">
        <f t="shared" si="6"/>
        <v>0</v>
      </c>
      <c r="L20" s="196">
        <f t="shared" si="6"/>
        <v>0</v>
      </c>
      <c r="M20" s="196">
        <f t="shared" si="6"/>
        <v>0</v>
      </c>
      <c r="N20" s="196">
        <f t="shared" si="6"/>
        <v>0</v>
      </c>
      <c r="O20" s="196">
        <f t="shared" si="6"/>
        <v>0</v>
      </c>
      <c r="P20" s="196">
        <f t="shared" si="6"/>
        <v>0</v>
      </c>
      <c r="Q20" s="196">
        <f t="shared" si="6"/>
        <v>0</v>
      </c>
      <c r="R20" s="196">
        <f t="shared" si="6"/>
        <v>0</v>
      </c>
      <c r="S20" s="196">
        <f t="shared" si="6"/>
        <v>0</v>
      </c>
      <c r="T20" s="196">
        <f t="shared" si="6"/>
        <v>0</v>
      </c>
      <c r="U20" s="196">
        <f t="shared" si="6"/>
        <v>0</v>
      </c>
      <c r="V20" s="196">
        <f t="shared" si="8"/>
        <v>0</v>
      </c>
      <c r="W20" s="196">
        <f t="shared" si="7"/>
        <v>0</v>
      </c>
    </row>
    <row r="21" spans="1:23">
      <c r="A21" s="189"/>
      <c r="B21" s="833"/>
      <c r="C21" s="34"/>
      <c r="D21" s="34"/>
      <c r="E21" s="191"/>
      <c r="F21" s="190"/>
      <c r="G21" s="190"/>
      <c r="H21" s="196">
        <f t="shared" ref="H21:U28" si="9">IF($D21=H$10,$E21,0)</f>
        <v>0</v>
      </c>
      <c r="I21" s="196">
        <f t="shared" si="9"/>
        <v>0</v>
      </c>
      <c r="J21" s="196">
        <f t="shared" si="9"/>
        <v>0</v>
      </c>
      <c r="K21" s="196">
        <f t="shared" si="9"/>
        <v>0</v>
      </c>
      <c r="L21" s="196">
        <f t="shared" si="9"/>
        <v>0</v>
      </c>
      <c r="M21" s="196">
        <f t="shared" si="9"/>
        <v>0</v>
      </c>
      <c r="N21" s="196">
        <f t="shared" si="9"/>
        <v>0</v>
      </c>
      <c r="O21" s="196">
        <f t="shared" si="9"/>
        <v>0</v>
      </c>
      <c r="P21" s="196">
        <f t="shared" si="9"/>
        <v>0</v>
      </c>
      <c r="Q21" s="196">
        <f t="shared" si="9"/>
        <v>0</v>
      </c>
      <c r="R21" s="196">
        <f t="shared" si="9"/>
        <v>0</v>
      </c>
      <c r="S21" s="196">
        <f t="shared" si="9"/>
        <v>0</v>
      </c>
      <c r="T21" s="196">
        <f t="shared" si="9"/>
        <v>0</v>
      </c>
      <c r="U21" s="196">
        <f t="shared" si="9"/>
        <v>0</v>
      </c>
      <c r="V21" s="196">
        <f t="shared" si="8"/>
        <v>0</v>
      </c>
      <c r="W21" s="196">
        <f t="shared" si="7"/>
        <v>0</v>
      </c>
    </row>
    <row r="22" spans="1:23">
      <c r="A22" s="189"/>
      <c r="B22" s="833"/>
      <c r="C22" s="34"/>
      <c r="D22" s="34"/>
      <c r="E22" s="191"/>
      <c r="F22" s="190"/>
      <c r="G22" s="190"/>
      <c r="H22" s="196">
        <f t="shared" si="9"/>
        <v>0</v>
      </c>
      <c r="I22" s="196">
        <f t="shared" si="9"/>
        <v>0</v>
      </c>
      <c r="J22" s="196">
        <f t="shared" si="9"/>
        <v>0</v>
      </c>
      <c r="K22" s="196">
        <f t="shared" si="9"/>
        <v>0</v>
      </c>
      <c r="L22" s="196">
        <f t="shared" si="9"/>
        <v>0</v>
      </c>
      <c r="M22" s="196">
        <f t="shared" si="9"/>
        <v>0</v>
      </c>
      <c r="N22" s="196">
        <f t="shared" si="9"/>
        <v>0</v>
      </c>
      <c r="O22" s="196">
        <f t="shared" si="9"/>
        <v>0</v>
      </c>
      <c r="P22" s="196">
        <f t="shared" si="9"/>
        <v>0</v>
      </c>
      <c r="Q22" s="196">
        <f t="shared" si="9"/>
        <v>0</v>
      </c>
      <c r="R22" s="196">
        <f t="shared" si="9"/>
        <v>0</v>
      </c>
      <c r="S22" s="196">
        <f t="shared" si="9"/>
        <v>0</v>
      </c>
      <c r="T22" s="196">
        <f t="shared" si="9"/>
        <v>0</v>
      </c>
      <c r="U22" s="196">
        <f t="shared" si="9"/>
        <v>0</v>
      </c>
      <c r="V22" s="196">
        <f t="shared" si="8"/>
        <v>0</v>
      </c>
      <c r="W22" s="196">
        <f t="shared" si="7"/>
        <v>0</v>
      </c>
    </row>
    <row r="23" spans="1:23">
      <c r="A23" s="189"/>
      <c r="B23" s="833"/>
      <c r="C23" s="34"/>
      <c r="D23" s="34"/>
      <c r="E23" s="191"/>
      <c r="F23" s="190"/>
      <c r="G23" s="190"/>
      <c r="H23" s="196">
        <f t="shared" si="9"/>
        <v>0</v>
      </c>
      <c r="I23" s="196">
        <f t="shared" si="9"/>
        <v>0</v>
      </c>
      <c r="J23" s="196">
        <f t="shared" si="9"/>
        <v>0</v>
      </c>
      <c r="K23" s="196">
        <f t="shared" si="9"/>
        <v>0</v>
      </c>
      <c r="L23" s="196">
        <f t="shared" si="9"/>
        <v>0</v>
      </c>
      <c r="M23" s="196">
        <f t="shared" si="9"/>
        <v>0</v>
      </c>
      <c r="N23" s="196">
        <f t="shared" si="9"/>
        <v>0</v>
      </c>
      <c r="O23" s="196">
        <f t="shared" si="9"/>
        <v>0</v>
      </c>
      <c r="P23" s="196">
        <f t="shared" si="9"/>
        <v>0</v>
      </c>
      <c r="Q23" s="196">
        <f t="shared" si="9"/>
        <v>0</v>
      </c>
      <c r="R23" s="196">
        <f t="shared" si="9"/>
        <v>0</v>
      </c>
      <c r="S23" s="196">
        <f t="shared" si="9"/>
        <v>0</v>
      </c>
      <c r="T23" s="196">
        <f t="shared" si="9"/>
        <v>0</v>
      </c>
      <c r="U23" s="196">
        <f t="shared" si="9"/>
        <v>0</v>
      </c>
      <c r="V23" s="196">
        <f t="shared" si="8"/>
        <v>0</v>
      </c>
      <c r="W23" s="196">
        <f t="shared" si="7"/>
        <v>0</v>
      </c>
    </row>
    <row r="24" spans="1:23">
      <c r="A24" s="189"/>
      <c r="B24" s="833"/>
      <c r="C24" s="34"/>
      <c r="D24" s="34"/>
      <c r="E24" s="191"/>
      <c r="F24" s="190"/>
      <c r="G24" s="190"/>
      <c r="H24" s="196">
        <f t="shared" si="9"/>
        <v>0</v>
      </c>
      <c r="I24" s="196">
        <f t="shared" si="9"/>
        <v>0</v>
      </c>
      <c r="J24" s="196">
        <f t="shared" si="9"/>
        <v>0</v>
      </c>
      <c r="K24" s="196">
        <f t="shared" si="9"/>
        <v>0</v>
      </c>
      <c r="L24" s="196">
        <f t="shared" si="9"/>
        <v>0</v>
      </c>
      <c r="M24" s="196">
        <f t="shared" si="9"/>
        <v>0</v>
      </c>
      <c r="N24" s="196">
        <f t="shared" si="9"/>
        <v>0</v>
      </c>
      <c r="O24" s="196">
        <f t="shared" si="9"/>
        <v>0</v>
      </c>
      <c r="P24" s="196">
        <f t="shared" si="9"/>
        <v>0</v>
      </c>
      <c r="Q24" s="196">
        <f t="shared" si="9"/>
        <v>0</v>
      </c>
      <c r="R24" s="196">
        <f t="shared" si="9"/>
        <v>0</v>
      </c>
      <c r="S24" s="196">
        <f t="shared" si="9"/>
        <v>0</v>
      </c>
      <c r="T24" s="196">
        <f t="shared" si="9"/>
        <v>0</v>
      </c>
      <c r="U24" s="196">
        <f t="shared" si="9"/>
        <v>0</v>
      </c>
      <c r="V24" s="196">
        <f t="shared" si="8"/>
        <v>0</v>
      </c>
      <c r="W24" s="196">
        <f t="shared" si="7"/>
        <v>0</v>
      </c>
    </row>
    <row r="25" spans="1:23">
      <c r="A25" s="189"/>
      <c r="B25" s="833"/>
      <c r="C25" s="34"/>
      <c r="D25" s="34"/>
      <c r="E25" s="191"/>
      <c r="F25" s="190"/>
      <c r="G25" s="190"/>
      <c r="H25" s="196">
        <f t="shared" si="9"/>
        <v>0</v>
      </c>
      <c r="I25" s="196">
        <f t="shared" si="9"/>
        <v>0</v>
      </c>
      <c r="J25" s="196">
        <f t="shared" si="9"/>
        <v>0</v>
      </c>
      <c r="K25" s="196">
        <f t="shared" si="9"/>
        <v>0</v>
      </c>
      <c r="L25" s="196">
        <f t="shared" si="9"/>
        <v>0</v>
      </c>
      <c r="M25" s="196">
        <f t="shared" si="9"/>
        <v>0</v>
      </c>
      <c r="N25" s="196">
        <f t="shared" si="9"/>
        <v>0</v>
      </c>
      <c r="O25" s="196">
        <f t="shared" si="9"/>
        <v>0</v>
      </c>
      <c r="P25" s="196">
        <f t="shared" si="9"/>
        <v>0</v>
      </c>
      <c r="Q25" s="196">
        <f t="shared" si="9"/>
        <v>0</v>
      </c>
      <c r="R25" s="196">
        <f t="shared" si="9"/>
        <v>0</v>
      </c>
      <c r="S25" s="196">
        <f t="shared" si="9"/>
        <v>0</v>
      </c>
      <c r="T25" s="196">
        <f t="shared" si="9"/>
        <v>0</v>
      </c>
      <c r="U25" s="196">
        <f t="shared" si="9"/>
        <v>0</v>
      </c>
      <c r="V25" s="196">
        <f t="shared" si="8"/>
        <v>0</v>
      </c>
      <c r="W25" s="196">
        <f t="shared" si="7"/>
        <v>0</v>
      </c>
    </row>
    <row r="26" spans="1:23">
      <c r="A26" s="189"/>
      <c r="B26" s="833"/>
      <c r="C26" s="34"/>
      <c r="D26" s="34"/>
      <c r="E26" s="191"/>
      <c r="F26" s="190"/>
      <c r="G26" s="190"/>
      <c r="H26" s="196">
        <f t="shared" si="9"/>
        <v>0</v>
      </c>
      <c r="I26" s="196">
        <f t="shared" si="9"/>
        <v>0</v>
      </c>
      <c r="J26" s="196">
        <f t="shared" si="9"/>
        <v>0</v>
      </c>
      <c r="K26" s="196">
        <f t="shared" si="9"/>
        <v>0</v>
      </c>
      <c r="L26" s="196">
        <f t="shared" si="9"/>
        <v>0</v>
      </c>
      <c r="M26" s="196">
        <f t="shared" si="9"/>
        <v>0</v>
      </c>
      <c r="N26" s="196">
        <f t="shared" si="9"/>
        <v>0</v>
      </c>
      <c r="O26" s="196">
        <f t="shared" si="9"/>
        <v>0</v>
      </c>
      <c r="P26" s="196">
        <f t="shared" si="9"/>
        <v>0</v>
      </c>
      <c r="Q26" s="196">
        <f t="shared" si="9"/>
        <v>0</v>
      </c>
      <c r="R26" s="196">
        <f t="shared" si="9"/>
        <v>0</v>
      </c>
      <c r="S26" s="196">
        <f t="shared" si="9"/>
        <v>0</v>
      </c>
      <c r="T26" s="196">
        <f t="shared" si="9"/>
        <v>0</v>
      </c>
      <c r="U26" s="196">
        <f t="shared" si="9"/>
        <v>0</v>
      </c>
      <c r="V26" s="196">
        <f t="shared" si="8"/>
        <v>0</v>
      </c>
      <c r="W26" s="196">
        <f t="shared" si="7"/>
        <v>0</v>
      </c>
    </row>
    <row r="27" spans="1:23">
      <c r="A27" s="189"/>
      <c r="B27" s="833"/>
      <c r="C27" s="34"/>
      <c r="D27" s="34"/>
      <c r="E27" s="191"/>
      <c r="F27" s="190"/>
      <c r="G27" s="190"/>
      <c r="H27" s="196">
        <f t="shared" si="9"/>
        <v>0</v>
      </c>
      <c r="I27" s="196">
        <f t="shared" si="9"/>
        <v>0</v>
      </c>
      <c r="J27" s="196">
        <f t="shared" si="9"/>
        <v>0</v>
      </c>
      <c r="K27" s="196">
        <f t="shared" si="9"/>
        <v>0</v>
      </c>
      <c r="L27" s="196">
        <f t="shared" si="9"/>
        <v>0</v>
      </c>
      <c r="M27" s="196">
        <f t="shared" si="9"/>
        <v>0</v>
      </c>
      <c r="N27" s="196">
        <f t="shared" si="9"/>
        <v>0</v>
      </c>
      <c r="O27" s="196">
        <f t="shared" si="9"/>
        <v>0</v>
      </c>
      <c r="P27" s="196">
        <f t="shared" si="9"/>
        <v>0</v>
      </c>
      <c r="Q27" s="196">
        <f t="shared" si="9"/>
        <v>0</v>
      </c>
      <c r="R27" s="196">
        <f t="shared" si="9"/>
        <v>0</v>
      </c>
      <c r="S27" s="196">
        <f t="shared" si="9"/>
        <v>0</v>
      </c>
      <c r="T27" s="196">
        <f t="shared" si="9"/>
        <v>0</v>
      </c>
      <c r="U27" s="196">
        <f t="shared" si="9"/>
        <v>0</v>
      </c>
      <c r="V27" s="196">
        <f t="shared" si="8"/>
        <v>0</v>
      </c>
      <c r="W27" s="196">
        <f t="shared" si="7"/>
        <v>0</v>
      </c>
    </row>
    <row r="28" spans="1:23">
      <c r="A28" s="189"/>
      <c r="B28" s="833"/>
      <c r="C28" s="34"/>
      <c r="D28" s="34"/>
      <c r="E28" s="191"/>
      <c r="F28" s="190"/>
      <c r="G28" s="190"/>
      <c r="H28" s="196">
        <f t="shared" si="9"/>
        <v>0</v>
      </c>
      <c r="I28" s="196">
        <f t="shared" si="9"/>
        <v>0</v>
      </c>
      <c r="J28" s="196">
        <f t="shared" si="9"/>
        <v>0</v>
      </c>
      <c r="K28" s="196">
        <f t="shared" si="9"/>
        <v>0</v>
      </c>
      <c r="L28" s="196">
        <f t="shared" si="9"/>
        <v>0</v>
      </c>
      <c r="M28" s="196">
        <f t="shared" si="9"/>
        <v>0</v>
      </c>
      <c r="N28" s="196">
        <f t="shared" si="9"/>
        <v>0</v>
      </c>
      <c r="O28" s="196">
        <f t="shared" si="9"/>
        <v>0</v>
      </c>
      <c r="P28" s="196">
        <f t="shared" si="9"/>
        <v>0</v>
      </c>
      <c r="Q28" s="196">
        <f t="shared" si="9"/>
        <v>0</v>
      </c>
      <c r="R28" s="196">
        <f t="shared" si="9"/>
        <v>0</v>
      </c>
      <c r="S28" s="196">
        <f t="shared" si="9"/>
        <v>0</v>
      </c>
      <c r="T28" s="196">
        <f t="shared" si="9"/>
        <v>0</v>
      </c>
      <c r="U28" s="196">
        <f t="shared" si="9"/>
        <v>0</v>
      </c>
      <c r="V28" s="196">
        <f t="shared" si="8"/>
        <v>0</v>
      </c>
      <c r="W28" s="196">
        <f t="shared" si="7"/>
        <v>0</v>
      </c>
    </row>
    <row r="29" spans="1:23">
      <c r="A29" s="189"/>
      <c r="B29" s="833"/>
      <c r="C29" s="34"/>
      <c r="D29" s="34"/>
      <c r="E29" s="191"/>
      <c r="F29" s="190"/>
      <c r="G29" s="190"/>
      <c r="H29" s="196">
        <f>IF($D29=H$10,$E29,0)</f>
        <v>0</v>
      </c>
      <c r="I29" s="196">
        <f>IF($D29=I$10,$E29,0)</f>
        <v>0</v>
      </c>
      <c r="J29" s="196">
        <f>IF($D29=J$10,$E29,0)</f>
        <v>0</v>
      </c>
      <c r="K29" s="196">
        <f t="shared" ref="I29:U44" si="10">IF($D29=K$10,$E29,0)</f>
        <v>0</v>
      </c>
      <c r="L29" s="196">
        <f t="shared" si="10"/>
        <v>0</v>
      </c>
      <c r="M29" s="196">
        <f t="shared" si="10"/>
        <v>0</v>
      </c>
      <c r="N29" s="196">
        <f t="shared" si="10"/>
        <v>0</v>
      </c>
      <c r="O29" s="196">
        <f t="shared" si="10"/>
        <v>0</v>
      </c>
      <c r="P29" s="196">
        <f t="shared" si="10"/>
        <v>0</v>
      </c>
      <c r="Q29" s="196">
        <f t="shared" si="10"/>
        <v>0</v>
      </c>
      <c r="R29" s="196">
        <f t="shared" si="10"/>
        <v>0</v>
      </c>
      <c r="S29" s="196">
        <f t="shared" si="10"/>
        <v>0</v>
      </c>
      <c r="T29" s="196">
        <f t="shared" si="10"/>
        <v>0</v>
      </c>
      <c r="U29" s="196">
        <f t="shared" si="10"/>
        <v>0</v>
      </c>
      <c r="V29" s="196">
        <f t="shared" si="8"/>
        <v>0</v>
      </c>
      <c r="W29" s="196">
        <f t="shared" si="7"/>
        <v>0</v>
      </c>
    </row>
    <row r="30" spans="1:23">
      <c r="A30" s="189"/>
      <c r="B30" s="833"/>
      <c r="C30" s="34"/>
      <c r="D30" s="34"/>
      <c r="E30" s="191"/>
      <c r="F30" s="190"/>
      <c r="G30" s="190"/>
      <c r="H30" s="196">
        <f t="shared" ref="H30:H93" si="11">IF($D30=H$10,$E30,0)</f>
        <v>0</v>
      </c>
      <c r="I30" s="196">
        <f t="shared" si="10"/>
        <v>0</v>
      </c>
      <c r="J30" s="196">
        <f t="shared" si="10"/>
        <v>0</v>
      </c>
      <c r="K30" s="196">
        <f t="shared" si="10"/>
        <v>0</v>
      </c>
      <c r="L30" s="196">
        <f t="shared" si="10"/>
        <v>0</v>
      </c>
      <c r="M30" s="196">
        <f t="shared" si="10"/>
        <v>0</v>
      </c>
      <c r="N30" s="196">
        <f t="shared" si="10"/>
        <v>0</v>
      </c>
      <c r="O30" s="196">
        <f t="shared" si="10"/>
        <v>0</v>
      </c>
      <c r="P30" s="196">
        <f t="shared" si="10"/>
        <v>0</v>
      </c>
      <c r="Q30" s="196">
        <f t="shared" si="10"/>
        <v>0</v>
      </c>
      <c r="R30" s="196">
        <f t="shared" si="10"/>
        <v>0</v>
      </c>
      <c r="S30" s="196">
        <f t="shared" si="10"/>
        <v>0</v>
      </c>
      <c r="T30" s="196">
        <f t="shared" si="10"/>
        <v>0</v>
      </c>
      <c r="U30" s="196">
        <f t="shared" si="10"/>
        <v>0</v>
      </c>
      <c r="V30" s="196">
        <f t="shared" si="8"/>
        <v>0</v>
      </c>
      <c r="W30" s="196">
        <f t="shared" si="7"/>
        <v>0</v>
      </c>
    </row>
    <row r="31" spans="1:23">
      <c r="A31" s="189"/>
      <c r="B31" s="833"/>
      <c r="C31" s="34"/>
      <c r="D31" s="34"/>
      <c r="E31" s="191"/>
      <c r="F31" s="190"/>
      <c r="G31" s="190"/>
      <c r="H31" s="196">
        <f t="shared" si="11"/>
        <v>0</v>
      </c>
      <c r="I31" s="196">
        <f t="shared" si="10"/>
        <v>0</v>
      </c>
      <c r="J31" s="196">
        <f t="shared" si="10"/>
        <v>0</v>
      </c>
      <c r="K31" s="196">
        <f t="shared" si="10"/>
        <v>0</v>
      </c>
      <c r="L31" s="196">
        <f t="shared" si="10"/>
        <v>0</v>
      </c>
      <c r="M31" s="196">
        <f t="shared" si="10"/>
        <v>0</v>
      </c>
      <c r="N31" s="196">
        <f t="shared" si="10"/>
        <v>0</v>
      </c>
      <c r="O31" s="196">
        <f t="shared" si="10"/>
        <v>0</v>
      </c>
      <c r="P31" s="196">
        <f t="shared" si="10"/>
        <v>0</v>
      </c>
      <c r="Q31" s="196">
        <f t="shared" si="10"/>
        <v>0</v>
      </c>
      <c r="R31" s="196">
        <f t="shared" si="10"/>
        <v>0</v>
      </c>
      <c r="S31" s="196">
        <f t="shared" si="10"/>
        <v>0</v>
      </c>
      <c r="T31" s="196">
        <f t="shared" si="10"/>
        <v>0</v>
      </c>
      <c r="U31" s="196">
        <f t="shared" si="10"/>
        <v>0</v>
      </c>
      <c r="V31" s="196">
        <f t="shared" si="8"/>
        <v>0</v>
      </c>
      <c r="W31" s="196">
        <f t="shared" si="7"/>
        <v>0</v>
      </c>
    </row>
    <row r="32" spans="1:23">
      <c r="A32" s="189"/>
      <c r="B32" s="833"/>
      <c r="C32" s="34"/>
      <c r="D32" s="34"/>
      <c r="E32" s="191"/>
      <c r="F32" s="190"/>
      <c r="G32" s="190"/>
      <c r="H32" s="196">
        <f t="shared" si="11"/>
        <v>0</v>
      </c>
      <c r="I32" s="196">
        <f t="shared" si="10"/>
        <v>0</v>
      </c>
      <c r="J32" s="196">
        <f t="shared" si="10"/>
        <v>0</v>
      </c>
      <c r="K32" s="196">
        <f t="shared" si="10"/>
        <v>0</v>
      </c>
      <c r="L32" s="196">
        <f t="shared" si="10"/>
        <v>0</v>
      </c>
      <c r="M32" s="196">
        <f t="shared" si="10"/>
        <v>0</v>
      </c>
      <c r="N32" s="196">
        <f t="shared" si="10"/>
        <v>0</v>
      </c>
      <c r="O32" s="196">
        <f t="shared" si="10"/>
        <v>0</v>
      </c>
      <c r="P32" s="196">
        <f t="shared" si="10"/>
        <v>0</v>
      </c>
      <c r="Q32" s="196">
        <f t="shared" si="10"/>
        <v>0</v>
      </c>
      <c r="R32" s="196">
        <f t="shared" si="10"/>
        <v>0</v>
      </c>
      <c r="S32" s="196">
        <f t="shared" si="10"/>
        <v>0</v>
      </c>
      <c r="T32" s="196">
        <f t="shared" si="10"/>
        <v>0</v>
      </c>
      <c r="U32" s="196">
        <f t="shared" si="10"/>
        <v>0</v>
      </c>
      <c r="V32" s="196">
        <f t="shared" si="8"/>
        <v>0</v>
      </c>
      <c r="W32" s="196">
        <f t="shared" si="7"/>
        <v>0</v>
      </c>
    </row>
    <row r="33" spans="1:23">
      <c r="A33" s="189"/>
      <c r="B33" s="833"/>
      <c r="C33" s="34"/>
      <c r="D33" s="34"/>
      <c r="E33" s="191"/>
      <c r="F33" s="190"/>
      <c r="G33" s="190"/>
      <c r="H33" s="196">
        <f t="shared" si="11"/>
        <v>0</v>
      </c>
      <c r="I33" s="196">
        <f t="shared" si="10"/>
        <v>0</v>
      </c>
      <c r="J33" s="196">
        <f t="shared" si="10"/>
        <v>0</v>
      </c>
      <c r="K33" s="196">
        <f t="shared" si="10"/>
        <v>0</v>
      </c>
      <c r="L33" s="196">
        <f t="shared" si="10"/>
        <v>0</v>
      </c>
      <c r="M33" s="196">
        <f t="shared" si="10"/>
        <v>0</v>
      </c>
      <c r="N33" s="196">
        <f t="shared" si="10"/>
        <v>0</v>
      </c>
      <c r="O33" s="196">
        <f t="shared" si="10"/>
        <v>0</v>
      </c>
      <c r="P33" s="196">
        <f t="shared" si="10"/>
        <v>0</v>
      </c>
      <c r="Q33" s="196">
        <f t="shared" si="10"/>
        <v>0</v>
      </c>
      <c r="R33" s="196">
        <f t="shared" si="10"/>
        <v>0</v>
      </c>
      <c r="S33" s="196">
        <f t="shared" si="10"/>
        <v>0</v>
      </c>
      <c r="T33" s="196">
        <f t="shared" si="10"/>
        <v>0</v>
      </c>
      <c r="U33" s="196">
        <f t="shared" si="10"/>
        <v>0</v>
      </c>
      <c r="V33" s="196">
        <f t="shared" si="8"/>
        <v>0</v>
      </c>
      <c r="W33" s="196">
        <f t="shared" si="7"/>
        <v>0</v>
      </c>
    </row>
    <row r="34" spans="1:23">
      <c r="A34" s="189"/>
      <c r="B34" s="833"/>
      <c r="C34" s="34"/>
      <c r="D34" s="34"/>
      <c r="E34" s="191"/>
      <c r="F34" s="190"/>
      <c r="G34" s="190"/>
      <c r="H34" s="196">
        <f t="shared" si="11"/>
        <v>0</v>
      </c>
      <c r="I34" s="196">
        <f t="shared" si="10"/>
        <v>0</v>
      </c>
      <c r="J34" s="196">
        <f t="shared" si="10"/>
        <v>0</v>
      </c>
      <c r="K34" s="196">
        <f t="shared" si="10"/>
        <v>0</v>
      </c>
      <c r="L34" s="196">
        <f t="shared" si="10"/>
        <v>0</v>
      </c>
      <c r="M34" s="196">
        <f t="shared" si="10"/>
        <v>0</v>
      </c>
      <c r="N34" s="196">
        <f t="shared" si="10"/>
        <v>0</v>
      </c>
      <c r="O34" s="196">
        <f t="shared" si="10"/>
        <v>0</v>
      </c>
      <c r="P34" s="196">
        <f t="shared" si="10"/>
        <v>0</v>
      </c>
      <c r="Q34" s="196">
        <f t="shared" si="10"/>
        <v>0</v>
      </c>
      <c r="R34" s="196">
        <f t="shared" si="10"/>
        <v>0</v>
      </c>
      <c r="S34" s="196">
        <f t="shared" si="10"/>
        <v>0</v>
      </c>
      <c r="T34" s="196">
        <f t="shared" si="10"/>
        <v>0</v>
      </c>
      <c r="U34" s="196">
        <f t="shared" si="10"/>
        <v>0</v>
      </c>
      <c r="V34" s="196">
        <f t="shared" si="8"/>
        <v>0</v>
      </c>
      <c r="W34" s="196">
        <f t="shared" si="7"/>
        <v>0</v>
      </c>
    </row>
    <row r="35" spans="1:23">
      <c r="A35" s="189"/>
      <c r="B35" s="833"/>
      <c r="C35" s="34"/>
      <c r="D35" s="34"/>
      <c r="E35" s="191"/>
      <c r="F35" s="190"/>
      <c r="G35" s="190"/>
      <c r="H35" s="196">
        <f t="shared" si="11"/>
        <v>0</v>
      </c>
      <c r="I35" s="196">
        <f t="shared" si="10"/>
        <v>0</v>
      </c>
      <c r="J35" s="196">
        <f t="shared" si="10"/>
        <v>0</v>
      </c>
      <c r="K35" s="196">
        <f t="shared" si="10"/>
        <v>0</v>
      </c>
      <c r="L35" s="196">
        <f t="shared" si="10"/>
        <v>0</v>
      </c>
      <c r="M35" s="196">
        <f t="shared" si="10"/>
        <v>0</v>
      </c>
      <c r="N35" s="196">
        <f t="shared" si="10"/>
        <v>0</v>
      </c>
      <c r="O35" s="196">
        <f t="shared" si="10"/>
        <v>0</v>
      </c>
      <c r="P35" s="196">
        <f t="shared" si="10"/>
        <v>0</v>
      </c>
      <c r="Q35" s="196">
        <f t="shared" si="10"/>
        <v>0</v>
      </c>
      <c r="R35" s="196">
        <f t="shared" si="10"/>
        <v>0</v>
      </c>
      <c r="S35" s="196">
        <f t="shared" si="10"/>
        <v>0</v>
      </c>
      <c r="T35" s="196">
        <f t="shared" si="10"/>
        <v>0</v>
      </c>
      <c r="U35" s="196">
        <f t="shared" si="10"/>
        <v>0</v>
      </c>
      <c r="V35" s="196">
        <f t="shared" si="8"/>
        <v>0</v>
      </c>
      <c r="W35" s="196">
        <f t="shared" si="7"/>
        <v>0</v>
      </c>
    </row>
    <row r="36" spans="1:23">
      <c r="A36" s="189"/>
      <c r="B36" s="833"/>
      <c r="C36" s="34"/>
      <c r="D36" s="34"/>
      <c r="E36" s="191"/>
      <c r="F36" s="190"/>
      <c r="G36" s="190"/>
      <c r="H36" s="196">
        <f t="shared" si="11"/>
        <v>0</v>
      </c>
      <c r="I36" s="196">
        <f t="shared" si="10"/>
        <v>0</v>
      </c>
      <c r="J36" s="196">
        <f t="shared" si="10"/>
        <v>0</v>
      </c>
      <c r="K36" s="196">
        <f t="shared" si="10"/>
        <v>0</v>
      </c>
      <c r="L36" s="196">
        <f t="shared" si="10"/>
        <v>0</v>
      </c>
      <c r="M36" s="196">
        <f t="shared" si="10"/>
        <v>0</v>
      </c>
      <c r="N36" s="196">
        <f t="shared" si="10"/>
        <v>0</v>
      </c>
      <c r="O36" s="196">
        <f t="shared" si="10"/>
        <v>0</v>
      </c>
      <c r="P36" s="196">
        <f t="shared" si="10"/>
        <v>0</v>
      </c>
      <c r="Q36" s="196">
        <f t="shared" si="10"/>
        <v>0</v>
      </c>
      <c r="R36" s="196">
        <f t="shared" si="10"/>
        <v>0</v>
      </c>
      <c r="S36" s="196">
        <f t="shared" si="10"/>
        <v>0</v>
      </c>
      <c r="T36" s="196">
        <f t="shared" si="10"/>
        <v>0</v>
      </c>
      <c r="U36" s="196">
        <f t="shared" si="10"/>
        <v>0</v>
      </c>
      <c r="V36" s="196">
        <f t="shared" si="8"/>
        <v>0</v>
      </c>
      <c r="W36" s="196">
        <f t="shared" si="7"/>
        <v>0</v>
      </c>
    </row>
    <row r="37" spans="1:23">
      <c r="A37" s="189"/>
      <c r="B37" s="833"/>
      <c r="C37" s="34"/>
      <c r="D37" s="34"/>
      <c r="E37" s="191"/>
      <c r="F37" s="190"/>
      <c r="G37" s="190"/>
      <c r="H37" s="196">
        <f t="shared" si="11"/>
        <v>0</v>
      </c>
      <c r="I37" s="196">
        <f t="shared" si="10"/>
        <v>0</v>
      </c>
      <c r="J37" s="196">
        <f t="shared" si="10"/>
        <v>0</v>
      </c>
      <c r="K37" s="196">
        <f t="shared" si="10"/>
        <v>0</v>
      </c>
      <c r="L37" s="196">
        <f t="shared" si="10"/>
        <v>0</v>
      </c>
      <c r="M37" s="196">
        <f t="shared" si="10"/>
        <v>0</v>
      </c>
      <c r="N37" s="196">
        <f t="shared" si="10"/>
        <v>0</v>
      </c>
      <c r="O37" s="196">
        <f t="shared" si="10"/>
        <v>0</v>
      </c>
      <c r="P37" s="196">
        <f t="shared" si="10"/>
        <v>0</v>
      </c>
      <c r="Q37" s="196">
        <f t="shared" si="10"/>
        <v>0</v>
      </c>
      <c r="R37" s="196">
        <f t="shared" si="10"/>
        <v>0</v>
      </c>
      <c r="S37" s="196">
        <f t="shared" si="10"/>
        <v>0</v>
      </c>
      <c r="T37" s="196">
        <f t="shared" si="10"/>
        <v>0</v>
      </c>
      <c r="U37" s="196">
        <f t="shared" si="10"/>
        <v>0</v>
      </c>
      <c r="V37" s="196">
        <f t="shared" si="8"/>
        <v>0</v>
      </c>
      <c r="W37" s="196">
        <f t="shared" si="7"/>
        <v>0</v>
      </c>
    </row>
    <row r="38" spans="1:23">
      <c r="A38" s="189"/>
      <c r="B38" s="833"/>
      <c r="C38" s="34"/>
      <c r="D38" s="34"/>
      <c r="E38" s="191"/>
      <c r="F38" s="190"/>
      <c r="G38" s="190"/>
      <c r="H38" s="196">
        <f t="shared" si="11"/>
        <v>0</v>
      </c>
      <c r="I38" s="196">
        <f t="shared" si="10"/>
        <v>0</v>
      </c>
      <c r="J38" s="196">
        <f t="shared" si="10"/>
        <v>0</v>
      </c>
      <c r="K38" s="196">
        <f t="shared" si="10"/>
        <v>0</v>
      </c>
      <c r="L38" s="196">
        <f t="shared" si="10"/>
        <v>0</v>
      </c>
      <c r="M38" s="196">
        <f t="shared" si="10"/>
        <v>0</v>
      </c>
      <c r="N38" s="196">
        <f t="shared" si="10"/>
        <v>0</v>
      </c>
      <c r="O38" s="196">
        <f t="shared" si="10"/>
        <v>0</v>
      </c>
      <c r="P38" s="196">
        <f t="shared" si="10"/>
        <v>0</v>
      </c>
      <c r="Q38" s="196">
        <f t="shared" si="10"/>
        <v>0</v>
      </c>
      <c r="R38" s="196">
        <f t="shared" si="10"/>
        <v>0</v>
      </c>
      <c r="S38" s="196">
        <f t="shared" si="10"/>
        <v>0</v>
      </c>
      <c r="T38" s="196">
        <f t="shared" si="10"/>
        <v>0</v>
      </c>
      <c r="U38" s="196">
        <f t="shared" si="10"/>
        <v>0</v>
      </c>
      <c r="V38" s="196">
        <f t="shared" si="8"/>
        <v>0</v>
      </c>
      <c r="W38" s="196">
        <f t="shared" si="7"/>
        <v>0</v>
      </c>
    </row>
    <row r="39" spans="1:23">
      <c r="A39" s="189"/>
      <c r="B39" s="833"/>
      <c r="C39" s="34"/>
      <c r="D39" s="34"/>
      <c r="E39" s="191"/>
      <c r="F39" s="190"/>
      <c r="G39" s="190"/>
      <c r="H39" s="196">
        <f t="shared" si="11"/>
        <v>0</v>
      </c>
      <c r="I39" s="196">
        <f t="shared" si="10"/>
        <v>0</v>
      </c>
      <c r="J39" s="196">
        <f t="shared" si="10"/>
        <v>0</v>
      </c>
      <c r="K39" s="196">
        <f t="shared" si="10"/>
        <v>0</v>
      </c>
      <c r="L39" s="196">
        <f t="shared" si="10"/>
        <v>0</v>
      </c>
      <c r="M39" s="196">
        <f t="shared" si="10"/>
        <v>0</v>
      </c>
      <c r="N39" s="196">
        <f t="shared" si="10"/>
        <v>0</v>
      </c>
      <c r="O39" s="196">
        <f t="shared" si="10"/>
        <v>0</v>
      </c>
      <c r="P39" s="196">
        <f t="shared" si="10"/>
        <v>0</v>
      </c>
      <c r="Q39" s="196">
        <f t="shared" si="10"/>
        <v>0</v>
      </c>
      <c r="R39" s="196">
        <f t="shared" si="10"/>
        <v>0</v>
      </c>
      <c r="S39" s="196">
        <f t="shared" si="10"/>
        <v>0</v>
      </c>
      <c r="T39" s="196">
        <f t="shared" si="10"/>
        <v>0</v>
      </c>
      <c r="U39" s="196">
        <f t="shared" si="10"/>
        <v>0</v>
      </c>
      <c r="V39" s="196">
        <f t="shared" si="8"/>
        <v>0</v>
      </c>
      <c r="W39" s="196">
        <f t="shared" si="7"/>
        <v>0</v>
      </c>
    </row>
    <row r="40" spans="1:23">
      <c r="A40" s="189"/>
      <c r="B40" s="833"/>
      <c r="C40" s="34"/>
      <c r="D40" s="34"/>
      <c r="E40" s="191"/>
      <c r="F40" s="190"/>
      <c r="G40" s="190"/>
      <c r="H40" s="196">
        <f t="shared" si="11"/>
        <v>0</v>
      </c>
      <c r="I40" s="196">
        <f t="shared" si="10"/>
        <v>0</v>
      </c>
      <c r="J40" s="196">
        <f t="shared" si="10"/>
        <v>0</v>
      </c>
      <c r="K40" s="196">
        <f t="shared" si="10"/>
        <v>0</v>
      </c>
      <c r="L40" s="196">
        <f t="shared" si="10"/>
        <v>0</v>
      </c>
      <c r="M40" s="196">
        <f t="shared" si="10"/>
        <v>0</v>
      </c>
      <c r="N40" s="196">
        <f t="shared" si="10"/>
        <v>0</v>
      </c>
      <c r="O40" s="196">
        <f t="shared" si="10"/>
        <v>0</v>
      </c>
      <c r="P40" s="196">
        <f t="shared" si="10"/>
        <v>0</v>
      </c>
      <c r="Q40" s="196">
        <f t="shared" si="10"/>
        <v>0</v>
      </c>
      <c r="R40" s="196">
        <f t="shared" si="10"/>
        <v>0</v>
      </c>
      <c r="S40" s="196">
        <f t="shared" si="10"/>
        <v>0</v>
      </c>
      <c r="T40" s="196">
        <f t="shared" si="10"/>
        <v>0</v>
      </c>
      <c r="U40" s="196">
        <f t="shared" si="10"/>
        <v>0</v>
      </c>
      <c r="V40" s="196">
        <f t="shared" si="8"/>
        <v>0</v>
      </c>
      <c r="W40" s="196">
        <f t="shared" si="7"/>
        <v>0</v>
      </c>
    </row>
    <row r="41" spans="1:23">
      <c r="A41" s="189"/>
      <c r="B41" s="833"/>
      <c r="C41" s="34"/>
      <c r="D41" s="34"/>
      <c r="E41" s="191"/>
      <c r="F41" s="190"/>
      <c r="G41" s="190"/>
      <c r="H41" s="196">
        <f t="shared" si="11"/>
        <v>0</v>
      </c>
      <c r="I41" s="196">
        <f t="shared" si="10"/>
        <v>0</v>
      </c>
      <c r="J41" s="196">
        <f t="shared" si="10"/>
        <v>0</v>
      </c>
      <c r="K41" s="196">
        <f t="shared" si="10"/>
        <v>0</v>
      </c>
      <c r="L41" s="196">
        <f t="shared" si="10"/>
        <v>0</v>
      </c>
      <c r="M41" s="196">
        <f t="shared" si="10"/>
        <v>0</v>
      </c>
      <c r="N41" s="196">
        <f t="shared" si="10"/>
        <v>0</v>
      </c>
      <c r="O41" s="196">
        <f t="shared" si="10"/>
        <v>0</v>
      </c>
      <c r="P41" s="196">
        <f t="shared" si="10"/>
        <v>0</v>
      </c>
      <c r="Q41" s="196">
        <f t="shared" si="10"/>
        <v>0</v>
      </c>
      <c r="R41" s="196">
        <f t="shared" si="10"/>
        <v>0</v>
      </c>
      <c r="S41" s="196">
        <f t="shared" si="10"/>
        <v>0</v>
      </c>
      <c r="T41" s="196">
        <f t="shared" si="10"/>
        <v>0</v>
      </c>
      <c r="U41" s="196">
        <f t="shared" si="10"/>
        <v>0</v>
      </c>
      <c r="V41" s="196">
        <f t="shared" si="8"/>
        <v>0</v>
      </c>
      <c r="W41" s="196">
        <f t="shared" si="7"/>
        <v>0</v>
      </c>
    </row>
    <row r="42" spans="1:23">
      <c r="A42" s="189"/>
      <c r="B42" s="833"/>
      <c r="C42" s="34"/>
      <c r="D42" s="34"/>
      <c r="E42" s="191"/>
      <c r="F42" s="190"/>
      <c r="G42" s="190"/>
      <c r="H42" s="196">
        <f t="shared" si="11"/>
        <v>0</v>
      </c>
      <c r="I42" s="196">
        <f t="shared" si="10"/>
        <v>0</v>
      </c>
      <c r="J42" s="196">
        <f t="shared" si="10"/>
        <v>0</v>
      </c>
      <c r="K42" s="196">
        <f t="shared" si="10"/>
        <v>0</v>
      </c>
      <c r="L42" s="196">
        <f t="shared" si="10"/>
        <v>0</v>
      </c>
      <c r="M42" s="196">
        <f t="shared" si="10"/>
        <v>0</v>
      </c>
      <c r="N42" s="196">
        <f t="shared" si="10"/>
        <v>0</v>
      </c>
      <c r="O42" s="196">
        <f t="shared" si="10"/>
        <v>0</v>
      </c>
      <c r="P42" s="196">
        <f t="shared" si="10"/>
        <v>0</v>
      </c>
      <c r="Q42" s="196">
        <f t="shared" si="10"/>
        <v>0</v>
      </c>
      <c r="R42" s="196">
        <f t="shared" si="10"/>
        <v>0</v>
      </c>
      <c r="S42" s="196">
        <f t="shared" si="10"/>
        <v>0</v>
      </c>
      <c r="T42" s="196">
        <f t="shared" si="10"/>
        <v>0</v>
      </c>
      <c r="U42" s="196">
        <f t="shared" si="10"/>
        <v>0</v>
      </c>
      <c r="V42" s="196">
        <f t="shared" si="8"/>
        <v>0</v>
      </c>
      <c r="W42" s="196">
        <f t="shared" si="7"/>
        <v>0</v>
      </c>
    </row>
    <row r="43" spans="1:23">
      <c r="A43" s="189"/>
      <c r="B43" s="833"/>
      <c r="C43" s="34"/>
      <c r="D43" s="34"/>
      <c r="E43" s="191"/>
      <c r="F43" s="190"/>
      <c r="G43" s="190"/>
      <c r="H43" s="196">
        <f t="shared" si="11"/>
        <v>0</v>
      </c>
      <c r="I43" s="196">
        <f t="shared" si="10"/>
        <v>0</v>
      </c>
      <c r="J43" s="196">
        <f t="shared" si="10"/>
        <v>0</v>
      </c>
      <c r="K43" s="196">
        <f t="shared" si="10"/>
        <v>0</v>
      </c>
      <c r="L43" s="196">
        <f t="shared" si="10"/>
        <v>0</v>
      </c>
      <c r="M43" s="196">
        <f t="shared" si="10"/>
        <v>0</v>
      </c>
      <c r="N43" s="196">
        <f t="shared" si="10"/>
        <v>0</v>
      </c>
      <c r="O43" s="196">
        <f t="shared" si="10"/>
        <v>0</v>
      </c>
      <c r="P43" s="196">
        <f t="shared" si="10"/>
        <v>0</v>
      </c>
      <c r="Q43" s="196">
        <f t="shared" si="10"/>
        <v>0</v>
      </c>
      <c r="R43" s="196">
        <f t="shared" si="10"/>
        <v>0</v>
      </c>
      <c r="S43" s="196">
        <f t="shared" si="10"/>
        <v>0</v>
      </c>
      <c r="T43" s="196">
        <f t="shared" si="10"/>
        <v>0</v>
      </c>
      <c r="U43" s="196">
        <f t="shared" si="10"/>
        <v>0</v>
      </c>
      <c r="V43" s="196">
        <f t="shared" si="8"/>
        <v>0</v>
      </c>
      <c r="W43" s="196">
        <f t="shared" si="7"/>
        <v>0</v>
      </c>
    </row>
    <row r="44" spans="1:23">
      <c r="A44" s="189"/>
      <c r="B44" s="833"/>
      <c r="C44" s="34"/>
      <c r="D44" s="34"/>
      <c r="E44" s="191"/>
      <c r="F44" s="190"/>
      <c r="G44" s="190"/>
      <c r="H44" s="196">
        <f t="shared" si="11"/>
        <v>0</v>
      </c>
      <c r="I44" s="196">
        <f t="shared" si="10"/>
        <v>0</v>
      </c>
      <c r="J44" s="196">
        <f t="shared" si="10"/>
        <v>0</v>
      </c>
      <c r="K44" s="196">
        <f t="shared" si="10"/>
        <v>0</v>
      </c>
      <c r="L44" s="196">
        <f t="shared" si="10"/>
        <v>0</v>
      </c>
      <c r="M44" s="196">
        <f t="shared" si="10"/>
        <v>0</v>
      </c>
      <c r="N44" s="196">
        <f t="shared" si="10"/>
        <v>0</v>
      </c>
      <c r="O44" s="196">
        <f t="shared" si="10"/>
        <v>0</v>
      </c>
      <c r="P44" s="196">
        <f t="shared" si="10"/>
        <v>0</v>
      </c>
      <c r="Q44" s="196">
        <f t="shared" si="10"/>
        <v>0</v>
      </c>
      <c r="R44" s="196">
        <f t="shared" si="10"/>
        <v>0</v>
      </c>
      <c r="S44" s="196">
        <f t="shared" si="10"/>
        <v>0</v>
      </c>
      <c r="T44" s="196">
        <f t="shared" si="10"/>
        <v>0</v>
      </c>
      <c r="U44" s="196">
        <f t="shared" si="10"/>
        <v>0</v>
      </c>
      <c r="V44" s="196">
        <f t="shared" si="8"/>
        <v>0</v>
      </c>
      <c r="W44" s="196">
        <f t="shared" si="7"/>
        <v>0</v>
      </c>
    </row>
    <row r="45" spans="1:23">
      <c r="A45" s="189"/>
      <c r="B45" s="833"/>
      <c r="C45" s="34"/>
      <c r="D45" s="34"/>
      <c r="E45" s="191"/>
      <c r="F45" s="190"/>
      <c r="G45" s="190"/>
      <c r="H45" s="196">
        <f t="shared" si="11"/>
        <v>0</v>
      </c>
      <c r="I45" s="196">
        <f t="shared" ref="I45:U54" si="12">IF($D45=I$10,$E45,0)</f>
        <v>0</v>
      </c>
      <c r="J45" s="196">
        <f t="shared" si="12"/>
        <v>0</v>
      </c>
      <c r="K45" s="196">
        <f t="shared" si="12"/>
        <v>0</v>
      </c>
      <c r="L45" s="196">
        <f t="shared" si="12"/>
        <v>0</v>
      </c>
      <c r="M45" s="196">
        <f t="shared" si="12"/>
        <v>0</v>
      </c>
      <c r="N45" s="196">
        <f t="shared" si="12"/>
        <v>0</v>
      </c>
      <c r="O45" s="196">
        <f t="shared" si="12"/>
        <v>0</v>
      </c>
      <c r="P45" s="196">
        <f t="shared" si="12"/>
        <v>0</v>
      </c>
      <c r="Q45" s="196">
        <f t="shared" si="12"/>
        <v>0</v>
      </c>
      <c r="R45" s="196">
        <f t="shared" si="12"/>
        <v>0</v>
      </c>
      <c r="S45" s="196">
        <f t="shared" si="12"/>
        <v>0</v>
      </c>
      <c r="T45" s="196">
        <f t="shared" si="12"/>
        <v>0</v>
      </c>
      <c r="U45" s="196">
        <f t="shared" si="12"/>
        <v>0</v>
      </c>
      <c r="V45" s="196">
        <f t="shared" si="8"/>
        <v>0</v>
      </c>
      <c r="W45" s="196">
        <f t="shared" si="7"/>
        <v>0</v>
      </c>
    </row>
    <row r="46" spans="1:23">
      <c r="A46" s="189"/>
      <c r="B46" s="833"/>
      <c r="C46" s="34"/>
      <c r="D46" s="34"/>
      <c r="E46" s="191"/>
      <c r="F46" s="190"/>
      <c r="G46" s="190"/>
      <c r="H46" s="196">
        <f t="shared" si="11"/>
        <v>0</v>
      </c>
      <c r="I46" s="196">
        <f t="shared" si="12"/>
        <v>0</v>
      </c>
      <c r="J46" s="196">
        <f t="shared" si="12"/>
        <v>0</v>
      </c>
      <c r="K46" s="196">
        <f t="shared" si="12"/>
        <v>0</v>
      </c>
      <c r="L46" s="196">
        <f t="shared" si="12"/>
        <v>0</v>
      </c>
      <c r="M46" s="196">
        <f t="shared" si="12"/>
        <v>0</v>
      </c>
      <c r="N46" s="196">
        <f t="shared" si="12"/>
        <v>0</v>
      </c>
      <c r="O46" s="196">
        <f t="shared" si="12"/>
        <v>0</v>
      </c>
      <c r="P46" s="196">
        <f t="shared" si="12"/>
        <v>0</v>
      </c>
      <c r="Q46" s="196">
        <f t="shared" si="12"/>
        <v>0</v>
      </c>
      <c r="R46" s="196">
        <f t="shared" si="12"/>
        <v>0</v>
      </c>
      <c r="S46" s="196">
        <f t="shared" si="12"/>
        <v>0</v>
      </c>
      <c r="T46" s="196">
        <f t="shared" si="12"/>
        <v>0</v>
      </c>
      <c r="U46" s="196">
        <f t="shared" si="12"/>
        <v>0</v>
      </c>
      <c r="V46" s="196">
        <f t="shared" si="8"/>
        <v>0</v>
      </c>
      <c r="W46" s="196">
        <f t="shared" si="7"/>
        <v>0</v>
      </c>
    </row>
    <row r="47" spans="1:23">
      <c r="A47" s="189"/>
      <c r="B47" s="833"/>
      <c r="C47" s="34"/>
      <c r="D47" s="34"/>
      <c r="E47" s="191"/>
      <c r="F47" s="190"/>
      <c r="G47" s="190"/>
      <c r="H47" s="196">
        <f t="shared" si="11"/>
        <v>0</v>
      </c>
      <c r="I47" s="196">
        <f t="shared" si="12"/>
        <v>0</v>
      </c>
      <c r="J47" s="196">
        <f t="shared" si="12"/>
        <v>0</v>
      </c>
      <c r="K47" s="196">
        <f t="shared" si="12"/>
        <v>0</v>
      </c>
      <c r="L47" s="196">
        <f t="shared" si="12"/>
        <v>0</v>
      </c>
      <c r="M47" s="196">
        <f t="shared" si="12"/>
        <v>0</v>
      </c>
      <c r="N47" s="196">
        <f t="shared" si="12"/>
        <v>0</v>
      </c>
      <c r="O47" s="196">
        <f t="shared" si="12"/>
        <v>0</v>
      </c>
      <c r="P47" s="196">
        <f t="shared" si="12"/>
        <v>0</v>
      </c>
      <c r="Q47" s="196">
        <f t="shared" si="12"/>
        <v>0</v>
      </c>
      <c r="R47" s="196">
        <f t="shared" si="12"/>
        <v>0</v>
      </c>
      <c r="S47" s="196">
        <f t="shared" si="12"/>
        <v>0</v>
      </c>
      <c r="T47" s="196">
        <f t="shared" si="12"/>
        <v>0</v>
      </c>
      <c r="U47" s="196">
        <f t="shared" si="12"/>
        <v>0</v>
      </c>
      <c r="V47" s="196">
        <f t="shared" si="8"/>
        <v>0</v>
      </c>
      <c r="W47" s="196">
        <f t="shared" si="7"/>
        <v>0</v>
      </c>
    </row>
    <row r="48" spans="1:23">
      <c r="A48" s="189"/>
      <c r="B48" s="833"/>
      <c r="C48" s="34"/>
      <c r="D48" s="34"/>
      <c r="E48" s="191"/>
      <c r="F48" s="190"/>
      <c r="G48" s="190"/>
      <c r="H48" s="196">
        <f t="shared" si="11"/>
        <v>0</v>
      </c>
      <c r="I48" s="196">
        <f t="shared" si="12"/>
        <v>0</v>
      </c>
      <c r="J48" s="196">
        <f t="shared" si="12"/>
        <v>0</v>
      </c>
      <c r="K48" s="196">
        <f t="shared" si="12"/>
        <v>0</v>
      </c>
      <c r="L48" s="196">
        <f t="shared" si="12"/>
        <v>0</v>
      </c>
      <c r="M48" s="196">
        <f t="shared" si="12"/>
        <v>0</v>
      </c>
      <c r="N48" s="196">
        <f t="shared" si="12"/>
        <v>0</v>
      </c>
      <c r="O48" s="196">
        <f t="shared" si="12"/>
        <v>0</v>
      </c>
      <c r="P48" s="196">
        <f t="shared" si="12"/>
        <v>0</v>
      </c>
      <c r="Q48" s="196">
        <f t="shared" si="12"/>
        <v>0</v>
      </c>
      <c r="R48" s="196">
        <f t="shared" si="12"/>
        <v>0</v>
      </c>
      <c r="S48" s="196">
        <f t="shared" si="12"/>
        <v>0</v>
      </c>
      <c r="T48" s="196">
        <f t="shared" si="12"/>
        <v>0</v>
      </c>
      <c r="U48" s="196">
        <f t="shared" si="12"/>
        <v>0</v>
      </c>
      <c r="V48" s="196">
        <f t="shared" si="8"/>
        <v>0</v>
      </c>
      <c r="W48" s="196">
        <f t="shared" si="7"/>
        <v>0</v>
      </c>
    </row>
    <row r="49" spans="1:23">
      <c r="A49" s="189"/>
      <c r="B49" s="833"/>
      <c r="C49" s="34"/>
      <c r="D49" s="34"/>
      <c r="E49" s="191"/>
      <c r="F49" s="190"/>
      <c r="G49" s="190"/>
      <c r="H49" s="196">
        <f t="shared" si="11"/>
        <v>0</v>
      </c>
      <c r="I49" s="196">
        <f t="shared" si="12"/>
        <v>0</v>
      </c>
      <c r="J49" s="196">
        <f t="shared" si="12"/>
        <v>0</v>
      </c>
      <c r="K49" s="196">
        <f t="shared" si="12"/>
        <v>0</v>
      </c>
      <c r="L49" s="196">
        <f t="shared" si="12"/>
        <v>0</v>
      </c>
      <c r="M49" s="196">
        <f t="shared" si="12"/>
        <v>0</v>
      </c>
      <c r="N49" s="196">
        <f t="shared" si="12"/>
        <v>0</v>
      </c>
      <c r="O49" s="196">
        <f t="shared" si="12"/>
        <v>0</v>
      </c>
      <c r="P49" s="196">
        <f t="shared" si="12"/>
        <v>0</v>
      </c>
      <c r="Q49" s="196">
        <f t="shared" si="12"/>
        <v>0</v>
      </c>
      <c r="R49" s="196">
        <f t="shared" si="12"/>
        <v>0</v>
      </c>
      <c r="S49" s="196">
        <f t="shared" si="12"/>
        <v>0</v>
      </c>
      <c r="T49" s="196">
        <f t="shared" si="12"/>
        <v>0</v>
      </c>
      <c r="U49" s="196">
        <f t="shared" si="12"/>
        <v>0</v>
      </c>
      <c r="V49" s="196">
        <f t="shared" si="8"/>
        <v>0</v>
      </c>
      <c r="W49" s="196">
        <f t="shared" si="7"/>
        <v>0</v>
      </c>
    </row>
    <row r="50" spans="1:23">
      <c r="A50" s="189"/>
      <c r="B50" s="833"/>
      <c r="C50" s="34"/>
      <c r="D50" s="34"/>
      <c r="E50" s="191"/>
      <c r="F50" s="190"/>
      <c r="G50" s="190"/>
      <c r="H50" s="196">
        <f t="shared" si="11"/>
        <v>0</v>
      </c>
      <c r="I50" s="196">
        <f t="shared" si="12"/>
        <v>0</v>
      </c>
      <c r="J50" s="196">
        <f t="shared" si="12"/>
        <v>0</v>
      </c>
      <c r="K50" s="196">
        <f t="shared" si="12"/>
        <v>0</v>
      </c>
      <c r="L50" s="196">
        <f t="shared" si="12"/>
        <v>0</v>
      </c>
      <c r="M50" s="196">
        <f t="shared" si="12"/>
        <v>0</v>
      </c>
      <c r="N50" s="196">
        <f t="shared" si="12"/>
        <v>0</v>
      </c>
      <c r="O50" s="196">
        <f t="shared" si="12"/>
        <v>0</v>
      </c>
      <c r="P50" s="196">
        <f t="shared" si="12"/>
        <v>0</v>
      </c>
      <c r="Q50" s="196">
        <f t="shared" si="12"/>
        <v>0</v>
      </c>
      <c r="R50" s="196">
        <f t="shared" si="12"/>
        <v>0</v>
      </c>
      <c r="S50" s="196">
        <f t="shared" si="12"/>
        <v>0</v>
      </c>
      <c r="T50" s="196">
        <f t="shared" si="12"/>
        <v>0</v>
      </c>
      <c r="U50" s="196">
        <f t="shared" si="12"/>
        <v>0</v>
      </c>
      <c r="V50" s="196">
        <f t="shared" si="8"/>
        <v>0</v>
      </c>
      <c r="W50" s="196">
        <f t="shared" si="7"/>
        <v>0</v>
      </c>
    </row>
    <row r="51" spans="1:23">
      <c r="A51" s="189"/>
      <c r="B51" s="833"/>
      <c r="C51" s="34"/>
      <c r="D51" s="34"/>
      <c r="E51" s="191"/>
      <c r="F51" s="190"/>
      <c r="G51" s="190"/>
      <c r="H51" s="196">
        <f t="shared" si="11"/>
        <v>0</v>
      </c>
      <c r="I51" s="196">
        <f t="shared" si="12"/>
        <v>0</v>
      </c>
      <c r="J51" s="196">
        <f t="shared" si="12"/>
        <v>0</v>
      </c>
      <c r="K51" s="196">
        <f t="shared" si="12"/>
        <v>0</v>
      </c>
      <c r="L51" s="196">
        <f t="shared" si="12"/>
        <v>0</v>
      </c>
      <c r="M51" s="196">
        <f t="shared" si="12"/>
        <v>0</v>
      </c>
      <c r="N51" s="196">
        <f t="shared" si="12"/>
        <v>0</v>
      </c>
      <c r="O51" s="196">
        <f t="shared" si="12"/>
        <v>0</v>
      </c>
      <c r="P51" s="196">
        <f t="shared" si="12"/>
        <v>0</v>
      </c>
      <c r="Q51" s="196">
        <f t="shared" si="12"/>
        <v>0</v>
      </c>
      <c r="R51" s="196">
        <f t="shared" si="12"/>
        <v>0</v>
      </c>
      <c r="S51" s="196">
        <f t="shared" si="12"/>
        <v>0</v>
      </c>
      <c r="T51" s="196">
        <f t="shared" si="12"/>
        <v>0</v>
      </c>
      <c r="U51" s="196">
        <f t="shared" si="12"/>
        <v>0</v>
      </c>
      <c r="V51" s="196">
        <f t="shared" si="8"/>
        <v>0</v>
      </c>
      <c r="W51" s="196">
        <f t="shared" si="7"/>
        <v>0</v>
      </c>
    </row>
    <row r="52" spans="1:23">
      <c r="A52" s="189"/>
      <c r="B52" s="833"/>
      <c r="C52" s="34"/>
      <c r="D52" s="34"/>
      <c r="E52" s="191"/>
      <c r="F52" s="190"/>
      <c r="G52" s="190"/>
      <c r="H52" s="196">
        <f t="shared" si="11"/>
        <v>0</v>
      </c>
      <c r="I52" s="196">
        <f t="shared" si="12"/>
        <v>0</v>
      </c>
      <c r="J52" s="196">
        <f t="shared" si="12"/>
        <v>0</v>
      </c>
      <c r="K52" s="196">
        <f t="shared" si="12"/>
        <v>0</v>
      </c>
      <c r="L52" s="196">
        <f t="shared" si="12"/>
        <v>0</v>
      </c>
      <c r="M52" s="196">
        <f t="shared" si="12"/>
        <v>0</v>
      </c>
      <c r="N52" s="196">
        <f t="shared" si="12"/>
        <v>0</v>
      </c>
      <c r="O52" s="196">
        <f t="shared" si="12"/>
        <v>0</v>
      </c>
      <c r="P52" s="196">
        <f t="shared" si="12"/>
        <v>0</v>
      </c>
      <c r="Q52" s="196">
        <f t="shared" si="12"/>
        <v>0</v>
      </c>
      <c r="R52" s="196">
        <f t="shared" si="12"/>
        <v>0</v>
      </c>
      <c r="S52" s="196">
        <f t="shared" si="12"/>
        <v>0</v>
      </c>
      <c r="T52" s="196">
        <f t="shared" si="12"/>
        <v>0</v>
      </c>
      <c r="U52" s="196">
        <f t="shared" si="12"/>
        <v>0</v>
      </c>
      <c r="V52" s="196">
        <f t="shared" si="8"/>
        <v>0</v>
      </c>
      <c r="W52" s="196">
        <f t="shared" si="7"/>
        <v>0</v>
      </c>
    </row>
    <row r="53" spans="1:23">
      <c r="A53" s="189"/>
      <c r="B53" s="833"/>
      <c r="C53" s="34"/>
      <c r="D53" s="34"/>
      <c r="E53" s="191"/>
      <c r="F53" s="190"/>
      <c r="G53" s="190"/>
      <c r="H53" s="196">
        <f t="shared" si="11"/>
        <v>0</v>
      </c>
      <c r="I53" s="196">
        <f t="shared" si="12"/>
        <v>0</v>
      </c>
      <c r="J53" s="196">
        <f t="shared" si="12"/>
        <v>0</v>
      </c>
      <c r="K53" s="196">
        <f t="shared" si="12"/>
        <v>0</v>
      </c>
      <c r="L53" s="196">
        <f t="shared" si="12"/>
        <v>0</v>
      </c>
      <c r="M53" s="196">
        <f t="shared" si="12"/>
        <v>0</v>
      </c>
      <c r="N53" s="196">
        <f t="shared" si="12"/>
        <v>0</v>
      </c>
      <c r="O53" s="196">
        <f t="shared" si="12"/>
        <v>0</v>
      </c>
      <c r="P53" s="196">
        <f t="shared" si="12"/>
        <v>0</v>
      </c>
      <c r="Q53" s="196">
        <f t="shared" si="12"/>
        <v>0</v>
      </c>
      <c r="R53" s="196">
        <f t="shared" si="12"/>
        <v>0</v>
      </c>
      <c r="S53" s="196">
        <f t="shared" si="12"/>
        <v>0</v>
      </c>
      <c r="T53" s="196">
        <f t="shared" si="12"/>
        <v>0</v>
      </c>
      <c r="U53" s="196">
        <f t="shared" si="12"/>
        <v>0</v>
      </c>
      <c r="V53" s="196">
        <f t="shared" si="8"/>
        <v>0</v>
      </c>
      <c r="W53" s="196">
        <f t="shared" si="7"/>
        <v>0</v>
      </c>
    </row>
    <row r="54" spans="1:23">
      <c r="A54" s="189"/>
      <c r="B54" s="833"/>
      <c r="C54" s="34"/>
      <c r="D54" s="34"/>
      <c r="E54" s="191"/>
      <c r="F54" s="190"/>
      <c r="G54" s="190"/>
      <c r="H54" s="196">
        <f t="shared" si="11"/>
        <v>0</v>
      </c>
      <c r="I54" s="196">
        <f t="shared" si="12"/>
        <v>0</v>
      </c>
      <c r="J54" s="196">
        <f t="shared" si="12"/>
        <v>0</v>
      </c>
      <c r="K54" s="196">
        <f t="shared" si="12"/>
        <v>0</v>
      </c>
      <c r="L54" s="196">
        <f t="shared" si="12"/>
        <v>0</v>
      </c>
      <c r="M54" s="196">
        <f t="shared" si="12"/>
        <v>0</v>
      </c>
      <c r="N54" s="196">
        <f t="shared" si="12"/>
        <v>0</v>
      </c>
      <c r="O54" s="196">
        <f t="shared" si="12"/>
        <v>0</v>
      </c>
      <c r="P54" s="196">
        <f t="shared" si="12"/>
        <v>0</v>
      </c>
      <c r="Q54" s="196">
        <f t="shared" si="12"/>
        <v>0</v>
      </c>
      <c r="R54" s="196">
        <f t="shared" si="12"/>
        <v>0</v>
      </c>
      <c r="S54" s="196">
        <f t="shared" si="12"/>
        <v>0</v>
      </c>
      <c r="T54" s="196">
        <f t="shared" si="12"/>
        <v>0</v>
      </c>
      <c r="U54" s="196">
        <f t="shared" si="12"/>
        <v>0</v>
      </c>
      <c r="V54" s="196">
        <f t="shared" si="8"/>
        <v>0</v>
      </c>
      <c r="W54" s="196">
        <f t="shared" si="7"/>
        <v>0</v>
      </c>
    </row>
    <row r="55" spans="1:23">
      <c r="A55" s="189"/>
      <c r="B55" s="833"/>
      <c r="C55" s="34"/>
      <c r="D55" s="34"/>
      <c r="E55" s="191"/>
      <c r="F55" s="190"/>
      <c r="G55" s="190"/>
      <c r="H55" s="196">
        <f t="shared" si="11"/>
        <v>0</v>
      </c>
      <c r="I55" s="196">
        <f t="shared" ref="I55:U61" si="13">IF($D55=I$10,$E55,0)</f>
        <v>0</v>
      </c>
      <c r="J55" s="196">
        <f t="shared" si="13"/>
        <v>0</v>
      </c>
      <c r="K55" s="196">
        <f t="shared" si="13"/>
        <v>0</v>
      </c>
      <c r="L55" s="196">
        <f t="shared" si="13"/>
        <v>0</v>
      </c>
      <c r="M55" s="196">
        <f t="shared" si="13"/>
        <v>0</v>
      </c>
      <c r="N55" s="196">
        <f t="shared" si="13"/>
        <v>0</v>
      </c>
      <c r="O55" s="196">
        <f t="shared" si="13"/>
        <v>0</v>
      </c>
      <c r="P55" s="196">
        <f t="shared" si="13"/>
        <v>0</v>
      </c>
      <c r="Q55" s="196">
        <f t="shared" si="13"/>
        <v>0</v>
      </c>
      <c r="R55" s="196">
        <f t="shared" si="13"/>
        <v>0</v>
      </c>
      <c r="S55" s="196">
        <f t="shared" si="13"/>
        <v>0</v>
      </c>
      <c r="T55" s="196">
        <f t="shared" si="13"/>
        <v>0</v>
      </c>
      <c r="U55" s="196">
        <f t="shared" si="13"/>
        <v>0</v>
      </c>
      <c r="V55" s="196">
        <f t="shared" si="8"/>
        <v>0</v>
      </c>
      <c r="W55" s="196">
        <f t="shared" si="7"/>
        <v>0</v>
      </c>
    </row>
    <row r="56" spans="1:23">
      <c r="A56" s="189"/>
      <c r="B56" s="833"/>
      <c r="C56" s="34"/>
      <c r="D56" s="34"/>
      <c r="E56" s="191"/>
      <c r="F56" s="190"/>
      <c r="G56" s="190"/>
      <c r="H56" s="196">
        <f t="shared" si="11"/>
        <v>0</v>
      </c>
      <c r="I56" s="196">
        <f t="shared" si="13"/>
        <v>0</v>
      </c>
      <c r="J56" s="196">
        <f t="shared" si="13"/>
        <v>0</v>
      </c>
      <c r="K56" s="196">
        <f t="shared" si="13"/>
        <v>0</v>
      </c>
      <c r="L56" s="196">
        <f t="shared" si="13"/>
        <v>0</v>
      </c>
      <c r="M56" s="196">
        <f t="shared" si="13"/>
        <v>0</v>
      </c>
      <c r="N56" s="196">
        <f t="shared" si="13"/>
        <v>0</v>
      </c>
      <c r="O56" s="196">
        <f t="shared" si="13"/>
        <v>0</v>
      </c>
      <c r="P56" s="196">
        <f t="shared" si="13"/>
        <v>0</v>
      </c>
      <c r="Q56" s="196">
        <f t="shared" si="13"/>
        <v>0</v>
      </c>
      <c r="R56" s="196">
        <f t="shared" si="13"/>
        <v>0</v>
      </c>
      <c r="S56" s="196">
        <f t="shared" si="13"/>
        <v>0</v>
      </c>
      <c r="T56" s="196">
        <f t="shared" si="13"/>
        <v>0</v>
      </c>
      <c r="U56" s="196">
        <f t="shared" si="13"/>
        <v>0</v>
      </c>
      <c r="V56" s="196">
        <f t="shared" si="8"/>
        <v>0</v>
      </c>
      <c r="W56" s="196">
        <f t="shared" si="7"/>
        <v>0</v>
      </c>
    </row>
    <row r="57" spans="1:23">
      <c r="A57" s="189"/>
      <c r="B57" s="833"/>
      <c r="C57" s="34"/>
      <c r="D57" s="34"/>
      <c r="E57" s="191"/>
      <c r="F57" s="190"/>
      <c r="G57" s="190"/>
      <c r="H57" s="196">
        <f t="shared" si="11"/>
        <v>0</v>
      </c>
      <c r="I57" s="196">
        <f t="shared" si="13"/>
        <v>0</v>
      </c>
      <c r="J57" s="196">
        <f t="shared" si="13"/>
        <v>0</v>
      </c>
      <c r="K57" s="196">
        <f t="shared" si="13"/>
        <v>0</v>
      </c>
      <c r="L57" s="196">
        <f t="shared" si="13"/>
        <v>0</v>
      </c>
      <c r="M57" s="196">
        <f t="shared" si="13"/>
        <v>0</v>
      </c>
      <c r="N57" s="196">
        <f t="shared" si="13"/>
        <v>0</v>
      </c>
      <c r="O57" s="196">
        <f t="shared" si="13"/>
        <v>0</v>
      </c>
      <c r="P57" s="196">
        <f t="shared" si="13"/>
        <v>0</v>
      </c>
      <c r="Q57" s="196">
        <f t="shared" si="13"/>
        <v>0</v>
      </c>
      <c r="R57" s="196">
        <f t="shared" si="13"/>
        <v>0</v>
      </c>
      <c r="S57" s="196">
        <f t="shared" si="13"/>
        <v>0</v>
      </c>
      <c r="T57" s="196">
        <f t="shared" si="13"/>
        <v>0</v>
      </c>
      <c r="U57" s="196">
        <f t="shared" si="13"/>
        <v>0</v>
      </c>
      <c r="V57" s="196">
        <f t="shared" si="8"/>
        <v>0</v>
      </c>
      <c r="W57" s="196">
        <f t="shared" si="7"/>
        <v>0</v>
      </c>
    </row>
    <row r="58" spans="1:23">
      <c r="A58" s="189"/>
      <c r="B58" s="833"/>
      <c r="C58" s="34"/>
      <c r="D58" s="34"/>
      <c r="E58" s="191"/>
      <c r="F58" s="190"/>
      <c r="G58" s="190"/>
      <c r="H58" s="196">
        <f t="shared" si="11"/>
        <v>0</v>
      </c>
      <c r="I58" s="196">
        <f t="shared" si="13"/>
        <v>0</v>
      </c>
      <c r="J58" s="196">
        <f t="shared" si="13"/>
        <v>0</v>
      </c>
      <c r="K58" s="196">
        <f t="shared" si="13"/>
        <v>0</v>
      </c>
      <c r="L58" s="196">
        <f t="shared" si="13"/>
        <v>0</v>
      </c>
      <c r="M58" s="196">
        <f t="shared" si="13"/>
        <v>0</v>
      </c>
      <c r="N58" s="196">
        <f t="shared" si="13"/>
        <v>0</v>
      </c>
      <c r="O58" s="196">
        <f t="shared" si="13"/>
        <v>0</v>
      </c>
      <c r="P58" s="196">
        <f t="shared" si="13"/>
        <v>0</v>
      </c>
      <c r="Q58" s="196">
        <f t="shared" si="13"/>
        <v>0</v>
      </c>
      <c r="R58" s="196">
        <f t="shared" si="13"/>
        <v>0</v>
      </c>
      <c r="S58" s="196">
        <f t="shared" si="13"/>
        <v>0</v>
      </c>
      <c r="T58" s="196">
        <f t="shared" si="13"/>
        <v>0</v>
      </c>
      <c r="U58" s="196">
        <f t="shared" si="13"/>
        <v>0</v>
      </c>
      <c r="V58" s="196">
        <f t="shared" si="8"/>
        <v>0</v>
      </c>
      <c r="W58" s="196">
        <f t="shared" si="7"/>
        <v>0</v>
      </c>
    </row>
    <row r="59" spans="1:23">
      <c r="A59" s="189"/>
      <c r="B59" s="833"/>
      <c r="C59" s="34"/>
      <c r="D59" s="34"/>
      <c r="E59" s="191"/>
      <c r="F59" s="190"/>
      <c r="G59" s="190"/>
      <c r="H59" s="196">
        <f t="shared" si="11"/>
        <v>0</v>
      </c>
      <c r="I59" s="196">
        <f t="shared" si="13"/>
        <v>0</v>
      </c>
      <c r="J59" s="196">
        <f t="shared" si="13"/>
        <v>0</v>
      </c>
      <c r="K59" s="196">
        <f t="shared" si="13"/>
        <v>0</v>
      </c>
      <c r="L59" s="196">
        <f t="shared" si="13"/>
        <v>0</v>
      </c>
      <c r="M59" s="196">
        <f t="shared" si="13"/>
        <v>0</v>
      </c>
      <c r="N59" s="196">
        <f t="shared" si="13"/>
        <v>0</v>
      </c>
      <c r="O59" s="196">
        <f t="shared" si="13"/>
        <v>0</v>
      </c>
      <c r="P59" s="196">
        <f t="shared" si="13"/>
        <v>0</v>
      </c>
      <c r="Q59" s="196">
        <f t="shared" si="13"/>
        <v>0</v>
      </c>
      <c r="R59" s="196">
        <f t="shared" si="13"/>
        <v>0</v>
      </c>
      <c r="S59" s="196">
        <f t="shared" si="13"/>
        <v>0</v>
      </c>
      <c r="T59" s="196">
        <f t="shared" si="13"/>
        <v>0</v>
      </c>
      <c r="U59" s="196">
        <f t="shared" si="13"/>
        <v>0</v>
      </c>
      <c r="V59" s="196">
        <f t="shared" si="8"/>
        <v>0</v>
      </c>
      <c r="W59" s="196">
        <f t="shared" si="7"/>
        <v>0</v>
      </c>
    </row>
    <row r="60" spans="1:23">
      <c r="A60" s="189"/>
      <c r="B60" s="833"/>
      <c r="C60" s="34"/>
      <c r="D60" s="34"/>
      <c r="E60" s="191"/>
      <c r="F60" s="190"/>
      <c r="G60" s="190"/>
      <c r="H60" s="196">
        <f t="shared" si="11"/>
        <v>0</v>
      </c>
      <c r="I60" s="196">
        <f t="shared" si="13"/>
        <v>0</v>
      </c>
      <c r="J60" s="196">
        <f t="shared" si="13"/>
        <v>0</v>
      </c>
      <c r="K60" s="196">
        <f t="shared" si="13"/>
        <v>0</v>
      </c>
      <c r="L60" s="196">
        <f t="shared" si="13"/>
        <v>0</v>
      </c>
      <c r="M60" s="196">
        <f t="shared" si="13"/>
        <v>0</v>
      </c>
      <c r="N60" s="196">
        <f t="shared" si="13"/>
        <v>0</v>
      </c>
      <c r="O60" s="196">
        <f t="shared" si="13"/>
        <v>0</v>
      </c>
      <c r="P60" s="196">
        <f t="shared" si="13"/>
        <v>0</v>
      </c>
      <c r="Q60" s="196">
        <f t="shared" si="13"/>
        <v>0</v>
      </c>
      <c r="R60" s="196">
        <f t="shared" si="13"/>
        <v>0</v>
      </c>
      <c r="S60" s="196">
        <f t="shared" si="13"/>
        <v>0</v>
      </c>
      <c r="T60" s="196">
        <f t="shared" si="13"/>
        <v>0</v>
      </c>
      <c r="U60" s="196">
        <f t="shared" si="13"/>
        <v>0</v>
      </c>
      <c r="V60" s="196">
        <f t="shared" si="8"/>
        <v>0</v>
      </c>
      <c r="W60" s="196">
        <f t="shared" si="7"/>
        <v>0</v>
      </c>
    </row>
    <row r="61" spans="1:23">
      <c r="A61" s="189"/>
      <c r="B61" s="833"/>
      <c r="C61" s="34"/>
      <c r="D61" s="34"/>
      <c r="E61" s="191"/>
      <c r="F61" s="190"/>
      <c r="G61" s="190"/>
      <c r="H61" s="196">
        <f t="shared" si="11"/>
        <v>0</v>
      </c>
      <c r="I61" s="196">
        <f t="shared" si="13"/>
        <v>0</v>
      </c>
      <c r="J61" s="196">
        <f t="shared" si="13"/>
        <v>0</v>
      </c>
      <c r="K61" s="196">
        <f t="shared" si="13"/>
        <v>0</v>
      </c>
      <c r="L61" s="196">
        <f t="shared" si="13"/>
        <v>0</v>
      </c>
      <c r="M61" s="196">
        <f t="shared" si="13"/>
        <v>0</v>
      </c>
      <c r="N61" s="196">
        <f t="shared" si="13"/>
        <v>0</v>
      </c>
      <c r="O61" s="196">
        <f t="shared" si="13"/>
        <v>0</v>
      </c>
      <c r="P61" s="196">
        <f t="shared" si="13"/>
        <v>0</v>
      </c>
      <c r="Q61" s="196">
        <f t="shared" si="13"/>
        <v>0</v>
      </c>
      <c r="R61" s="196">
        <f t="shared" si="13"/>
        <v>0</v>
      </c>
      <c r="S61" s="196">
        <f t="shared" si="13"/>
        <v>0</v>
      </c>
      <c r="T61" s="196">
        <f t="shared" si="13"/>
        <v>0</v>
      </c>
      <c r="U61" s="196">
        <f t="shared" si="13"/>
        <v>0</v>
      </c>
      <c r="V61" s="196">
        <f t="shared" si="8"/>
        <v>0</v>
      </c>
      <c r="W61" s="196">
        <f t="shared" si="7"/>
        <v>0</v>
      </c>
    </row>
    <row r="62" spans="1:23">
      <c r="A62" s="189"/>
      <c r="B62" s="833"/>
      <c r="C62" s="34"/>
      <c r="D62" s="34"/>
      <c r="E62" s="191"/>
      <c r="F62" s="190"/>
      <c r="G62" s="190"/>
      <c r="H62" s="196">
        <f t="shared" si="11"/>
        <v>0</v>
      </c>
      <c r="I62" s="196">
        <f>IF($D62=I$10,$E62,0)</f>
        <v>0</v>
      </c>
      <c r="J62" s="196">
        <f t="shared" ref="I62:U77" si="14">IF($D62=J$10,$E62,0)</f>
        <v>0</v>
      </c>
      <c r="K62" s="196">
        <f t="shared" si="14"/>
        <v>0</v>
      </c>
      <c r="L62" s="196">
        <f t="shared" si="14"/>
        <v>0</v>
      </c>
      <c r="M62" s="196">
        <f t="shared" si="14"/>
        <v>0</v>
      </c>
      <c r="N62" s="196">
        <f t="shared" si="14"/>
        <v>0</v>
      </c>
      <c r="O62" s="196">
        <f t="shared" si="14"/>
        <v>0</v>
      </c>
      <c r="P62" s="196">
        <f t="shared" si="14"/>
        <v>0</v>
      </c>
      <c r="Q62" s="196">
        <f t="shared" si="14"/>
        <v>0</v>
      </c>
      <c r="R62" s="196">
        <f t="shared" si="14"/>
        <v>0</v>
      </c>
      <c r="S62" s="196">
        <f t="shared" si="14"/>
        <v>0</v>
      </c>
      <c r="T62" s="196">
        <f t="shared" si="14"/>
        <v>0</v>
      </c>
      <c r="U62" s="196">
        <f t="shared" si="14"/>
        <v>0</v>
      </c>
      <c r="V62" s="196">
        <f t="shared" si="8"/>
        <v>0</v>
      </c>
      <c r="W62" s="196">
        <f t="shared" si="7"/>
        <v>0</v>
      </c>
    </row>
    <row r="63" spans="1:23">
      <c r="A63" s="189"/>
      <c r="B63" s="833"/>
      <c r="C63" s="34"/>
      <c r="D63" s="34"/>
      <c r="E63" s="191"/>
      <c r="F63" s="190"/>
      <c r="G63" s="190"/>
      <c r="H63" s="196">
        <f t="shared" si="11"/>
        <v>0</v>
      </c>
      <c r="I63" s="196">
        <f t="shared" si="14"/>
        <v>0</v>
      </c>
      <c r="J63" s="196">
        <f t="shared" si="14"/>
        <v>0</v>
      </c>
      <c r="K63" s="196">
        <f t="shared" si="14"/>
        <v>0</v>
      </c>
      <c r="L63" s="196">
        <f t="shared" si="14"/>
        <v>0</v>
      </c>
      <c r="M63" s="196">
        <f t="shared" si="14"/>
        <v>0</v>
      </c>
      <c r="N63" s="196">
        <f t="shared" si="14"/>
        <v>0</v>
      </c>
      <c r="O63" s="196">
        <f t="shared" si="14"/>
        <v>0</v>
      </c>
      <c r="P63" s="196">
        <f t="shared" si="14"/>
        <v>0</v>
      </c>
      <c r="Q63" s="196">
        <f t="shared" si="14"/>
        <v>0</v>
      </c>
      <c r="R63" s="196">
        <f t="shared" si="14"/>
        <v>0</v>
      </c>
      <c r="S63" s="196">
        <f t="shared" si="14"/>
        <v>0</v>
      </c>
      <c r="T63" s="196">
        <f t="shared" si="14"/>
        <v>0</v>
      </c>
      <c r="U63" s="196">
        <f t="shared" si="14"/>
        <v>0</v>
      </c>
      <c r="V63" s="196">
        <f t="shared" si="8"/>
        <v>0</v>
      </c>
      <c r="W63" s="196">
        <f t="shared" si="7"/>
        <v>0</v>
      </c>
    </row>
    <row r="64" spans="1:23">
      <c r="A64" s="189"/>
      <c r="B64" s="833"/>
      <c r="C64" s="34"/>
      <c r="D64" s="34"/>
      <c r="E64" s="191"/>
      <c r="F64" s="190"/>
      <c r="G64" s="190"/>
      <c r="H64" s="196">
        <f t="shared" si="11"/>
        <v>0</v>
      </c>
      <c r="I64" s="196">
        <f t="shared" si="14"/>
        <v>0</v>
      </c>
      <c r="J64" s="196">
        <f t="shared" si="14"/>
        <v>0</v>
      </c>
      <c r="K64" s="196">
        <f t="shared" si="14"/>
        <v>0</v>
      </c>
      <c r="L64" s="196">
        <f t="shared" si="14"/>
        <v>0</v>
      </c>
      <c r="M64" s="196">
        <f t="shared" si="14"/>
        <v>0</v>
      </c>
      <c r="N64" s="196">
        <f t="shared" si="14"/>
        <v>0</v>
      </c>
      <c r="O64" s="196">
        <f t="shared" si="14"/>
        <v>0</v>
      </c>
      <c r="P64" s="196">
        <f t="shared" si="14"/>
        <v>0</v>
      </c>
      <c r="Q64" s="196">
        <f t="shared" si="14"/>
        <v>0</v>
      </c>
      <c r="R64" s="196">
        <f t="shared" si="14"/>
        <v>0</v>
      </c>
      <c r="S64" s="196">
        <f t="shared" si="14"/>
        <v>0</v>
      </c>
      <c r="T64" s="196">
        <f t="shared" si="14"/>
        <v>0</v>
      </c>
      <c r="U64" s="196">
        <f t="shared" si="14"/>
        <v>0</v>
      </c>
      <c r="V64" s="196">
        <f t="shared" si="8"/>
        <v>0</v>
      </c>
      <c r="W64" s="196">
        <f t="shared" si="7"/>
        <v>0</v>
      </c>
    </row>
    <row r="65" spans="1:23">
      <c r="A65" s="189"/>
      <c r="B65" s="833"/>
      <c r="C65" s="34"/>
      <c r="D65" s="34"/>
      <c r="E65" s="191"/>
      <c r="F65" s="190"/>
      <c r="G65" s="190"/>
      <c r="H65" s="196">
        <f t="shared" si="11"/>
        <v>0</v>
      </c>
      <c r="I65" s="196">
        <f t="shared" si="14"/>
        <v>0</v>
      </c>
      <c r="J65" s="196">
        <f t="shared" si="14"/>
        <v>0</v>
      </c>
      <c r="K65" s="196">
        <f t="shared" si="14"/>
        <v>0</v>
      </c>
      <c r="L65" s="196">
        <f t="shared" si="14"/>
        <v>0</v>
      </c>
      <c r="M65" s="196">
        <f t="shared" si="14"/>
        <v>0</v>
      </c>
      <c r="N65" s="196">
        <f t="shared" si="14"/>
        <v>0</v>
      </c>
      <c r="O65" s="196">
        <f t="shared" si="14"/>
        <v>0</v>
      </c>
      <c r="P65" s="196">
        <f t="shared" si="14"/>
        <v>0</v>
      </c>
      <c r="Q65" s="196">
        <f t="shared" si="14"/>
        <v>0</v>
      </c>
      <c r="R65" s="196">
        <f t="shared" si="14"/>
        <v>0</v>
      </c>
      <c r="S65" s="196">
        <f t="shared" si="14"/>
        <v>0</v>
      </c>
      <c r="T65" s="196">
        <f t="shared" si="14"/>
        <v>0</v>
      </c>
      <c r="U65" s="196">
        <f t="shared" si="14"/>
        <v>0</v>
      </c>
      <c r="V65" s="196">
        <f t="shared" si="8"/>
        <v>0</v>
      </c>
      <c r="W65" s="196">
        <f t="shared" si="7"/>
        <v>0</v>
      </c>
    </row>
    <row r="66" spans="1:23">
      <c r="A66" s="189"/>
      <c r="B66" s="833"/>
      <c r="C66" s="34"/>
      <c r="D66" s="34"/>
      <c r="E66" s="191"/>
      <c r="F66" s="190"/>
      <c r="G66" s="190"/>
      <c r="H66" s="196">
        <f t="shared" si="11"/>
        <v>0</v>
      </c>
      <c r="I66" s="196">
        <f t="shared" si="14"/>
        <v>0</v>
      </c>
      <c r="J66" s="196">
        <f t="shared" si="14"/>
        <v>0</v>
      </c>
      <c r="K66" s="196">
        <f t="shared" si="14"/>
        <v>0</v>
      </c>
      <c r="L66" s="196">
        <f t="shared" si="14"/>
        <v>0</v>
      </c>
      <c r="M66" s="196">
        <f t="shared" si="14"/>
        <v>0</v>
      </c>
      <c r="N66" s="196">
        <f t="shared" si="14"/>
        <v>0</v>
      </c>
      <c r="O66" s="196">
        <f t="shared" si="14"/>
        <v>0</v>
      </c>
      <c r="P66" s="196">
        <f t="shared" si="14"/>
        <v>0</v>
      </c>
      <c r="Q66" s="196">
        <f t="shared" si="14"/>
        <v>0</v>
      </c>
      <c r="R66" s="196">
        <f t="shared" si="14"/>
        <v>0</v>
      </c>
      <c r="S66" s="196">
        <f t="shared" si="14"/>
        <v>0</v>
      </c>
      <c r="T66" s="196">
        <f t="shared" si="14"/>
        <v>0</v>
      </c>
      <c r="U66" s="196">
        <f t="shared" si="14"/>
        <v>0</v>
      </c>
      <c r="V66" s="196">
        <f t="shared" si="8"/>
        <v>0</v>
      </c>
      <c r="W66" s="196">
        <f t="shared" si="7"/>
        <v>0</v>
      </c>
    </row>
    <row r="67" spans="1:23">
      <c r="A67" s="189"/>
      <c r="B67" s="833"/>
      <c r="C67" s="34"/>
      <c r="D67" s="34"/>
      <c r="E67" s="191"/>
      <c r="F67" s="190"/>
      <c r="G67" s="190"/>
      <c r="H67" s="196">
        <f t="shared" si="11"/>
        <v>0</v>
      </c>
      <c r="I67" s="196">
        <f t="shared" si="14"/>
        <v>0</v>
      </c>
      <c r="J67" s="196">
        <f t="shared" si="14"/>
        <v>0</v>
      </c>
      <c r="K67" s="196">
        <f t="shared" si="14"/>
        <v>0</v>
      </c>
      <c r="L67" s="196">
        <f t="shared" si="14"/>
        <v>0</v>
      </c>
      <c r="M67" s="196">
        <f t="shared" si="14"/>
        <v>0</v>
      </c>
      <c r="N67" s="196">
        <f t="shared" si="14"/>
        <v>0</v>
      </c>
      <c r="O67" s="196">
        <f t="shared" si="14"/>
        <v>0</v>
      </c>
      <c r="P67" s="196">
        <f t="shared" si="14"/>
        <v>0</v>
      </c>
      <c r="Q67" s="196">
        <f t="shared" si="14"/>
        <v>0</v>
      </c>
      <c r="R67" s="196">
        <f t="shared" si="14"/>
        <v>0</v>
      </c>
      <c r="S67" s="196">
        <f t="shared" si="14"/>
        <v>0</v>
      </c>
      <c r="T67" s="196">
        <f t="shared" si="14"/>
        <v>0</v>
      </c>
      <c r="U67" s="196">
        <f t="shared" si="14"/>
        <v>0</v>
      </c>
      <c r="V67" s="196">
        <f t="shared" si="8"/>
        <v>0</v>
      </c>
      <c r="W67" s="196">
        <f t="shared" si="7"/>
        <v>0</v>
      </c>
    </row>
    <row r="68" spans="1:23">
      <c r="A68" s="189"/>
      <c r="B68" s="833"/>
      <c r="C68" s="34"/>
      <c r="D68" s="34"/>
      <c r="E68" s="191"/>
      <c r="F68" s="190"/>
      <c r="G68" s="190"/>
      <c r="H68" s="196">
        <f t="shared" si="11"/>
        <v>0</v>
      </c>
      <c r="I68" s="196">
        <f t="shared" si="14"/>
        <v>0</v>
      </c>
      <c r="J68" s="196">
        <f t="shared" si="14"/>
        <v>0</v>
      </c>
      <c r="K68" s="196">
        <f t="shared" si="14"/>
        <v>0</v>
      </c>
      <c r="L68" s="196">
        <f t="shared" si="14"/>
        <v>0</v>
      </c>
      <c r="M68" s="196">
        <f t="shared" si="14"/>
        <v>0</v>
      </c>
      <c r="N68" s="196">
        <f t="shared" si="14"/>
        <v>0</v>
      </c>
      <c r="O68" s="196">
        <f t="shared" si="14"/>
        <v>0</v>
      </c>
      <c r="P68" s="196">
        <f t="shared" si="14"/>
        <v>0</v>
      </c>
      <c r="Q68" s="196">
        <f t="shared" si="14"/>
        <v>0</v>
      </c>
      <c r="R68" s="196">
        <f t="shared" si="14"/>
        <v>0</v>
      </c>
      <c r="S68" s="196">
        <f t="shared" si="14"/>
        <v>0</v>
      </c>
      <c r="T68" s="196">
        <f t="shared" si="14"/>
        <v>0</v>
      </c>
      <c r="U68" s="196">
        <f t="shared" si="14"/>
        <v>0</v>
      </c>
      <c r="V68" s="196">
        <f t="shared" si="8"/>
        <v>0</v>
      </c>
      <c r="W68" s="196">
        <f t="shared" si="7"/>
        <v>0</v>
      </c>
    </row>
    <row r="69" spans="1:23">
      <c r="A69" s="189"/>
      <c r="B69" s="833"/>
      <c r="C69" s="34"/>
      <c r="D69" s="34"/>
      <c r="E69" s="191"/>
      <c r="F69" s="190"/>
      <c r="G69" s="190"/>
      <c r="H69" s="196">
        <f t="shared" si="11"/>
        <v>0</v>
      </c>
      <c r="I69" s="196">
        <f t="shared" si="14"/>
        <v>0</v>
      </c>
      <c r="J69" s="196">
        <f t="shared" si="14"/>
        <v>0</v>
      </c>
      <c r="K69" s="196">
        <f t="shared" si="14"/>
        <v>0</v>
      </c>
      <c r="L69" s="196">
        <f t="shared" si="14"/>
        <v>0</v>
      </c>
      <c r="M69" s="196">
        <f t="shared" si="14"/>
        <v>0</v>
      </c>
      <c r="N69" s="196">
        <f t="shared" si="14"/>
        <v>0</v>
      </c>
      <c r="O69" s="196">
        <f t="shared" si="14"/>
        <v>0</v>
      </c>
      <c r="P69" s="196">
        <f t="shared" si="14"/>
        <v>0</v>
      </c>
      <c r="Q69" s="196">
        <f t="shared" si="14"/>
        <v>0</v>
      </c>
      <c r="R69" s="196">
        <f t="shared" si="14"/>
        <v>0</v>
      </c>
      <c r="S69" s="196">
        <f t="shared" si="14"/>
        <v>0</v>
      </c>
      <c r="T69" s="196">
        <f t="shared" si="14"/>
        <v>0</v>
      </c>
      <c r="U69" s="196">
        <f t="shared" si="14"/>
        <v>0</v>
      </c>
      <c r="V69" s="196">
        <f t="shared" si="8"/>
        <v>0</v>
      </c>
      <c r="W69" s="196">
        <f t="shared" si="7"/>
        <v>0</v>
      </c>
    </row>
    <row r="70" spans="1:23">
      <c r="A70" s="189"/>
      <c r="B70" s="833"/>
      <c r="C70" s="34"/>
      <c r="D70" s="34"/>
      <c r="E70" s="191"/>
      <c r="F70" s="190"/>
      <c r="G70" s="190"/>
      <c r="H70" s="196">
        <f t="shared" si="11"/>
        <v>0</v>
      </c>
      <c r="I70" s="196">
        <f t="shared" si="14"/>
        <v>0</v>
      </c>
      <c r="J70" s="196">
        <f t="shared" si="14"/>
        <v>0</v>
      </c>
      <c r="K70" s="196">
        <f t="shared" si="14"/>
        <v>0</v>
      </c>
      <c r="L70" s="196">
        <f t="shared" si="14"/>
        <v>0</v>
      </c>
      <c r="M70" s="196">
        <f t="shared" si="14"/>
        <v>0</v>
      </c>
      <c r="N70" s="196">
        <f t="shared" si="14"/>
        <v>0</v>
      </c>
      <c r="O70" s="196">
        <f t="shared" si="14"/>
        <v>0</v>
      </c>
      <c r="P70" s="196">
        <f t="shared" si="14"/>
        <v>0</v>
      </c>
      <c r="Q70" s="196">
        <f t="shared" si="14"/>
        <v>0</v>
      </c>
      <c r="R70" s="196">
        <f t="shared" si="14"/>
        <v>0</v>
      </c>
      <c r="S70" s="196">
        <f t="shared" si="14"/>
        <v>0</v>
      </c>
      <c r="T70" s="196">
        <f t="shared" si="14"/>
        <v>0</v>
      </c>
      <c r="U70" s="196">
        <f t="shared" si="14"/>
        <v>0</v>
      </c>
      <c r="V70" s="196">
        <f t="shared" si="8"/>
        <v>0</v>
      </c>
      <c r="W70" s="196">
        <f t="shared" si="7"/>
        <v>0</v>
      </c>
    </row>
    <row r="71" spans="1:23">
      <c r="A71" s="189"/>
      <c r="B71" s="833"/>
      <c r="C71" s="34"/>
      <c r="D71" s="34"/>
      <c r="E71" s="191"/>
      <c r="F71" s="190"/>
      <c r="G71" s="190"/>
      <c r="H71" s="196">
        <f t="shared" si="11"/>
        <v>0</v>
      </c>
      <c r="I71" s="196">
        <f t="shared" si="14"/>
        <v>0</v>
      </c>
      <c r="J71" s="196">
        <f t="shared" si="14"/>
        <v>0</v>
      </c>
      <c r="K71" s="196">
        <f t="shared" si="14"/>
        <v>0</v>
      </c>
      <c r="L71" s="196">
        <f t="shared" si="14"/>
        <v>0</v>
      </c>
      <c r="M71" s="196">
        <f t="shared" si="14"/>
        <v>0</v>
      </c>
      <c r="N71" s="196">
        <f t="shared" si="14"/>
        <v>0</v>
      </c>
      <c r="O71" s="196">
        <f t="shared" si="14"/>
        <v>0</v>
      </c>
      <c r="P71" s="196">
        <f t="shared" si="14"/>
        <v>0</v>
      </c>
      <c r="Q71" s="196">
        <f t="shared" si="14"/>
        <v>0</v>
      </c>
      <c r="R71" s="196">
        <f t="shared" si="14"/>
        <v>0</v>
      </c>
      <c r="S71" s="196">
        <f t="shared" si="14"/>
        <v>0</v>
      </c>
      <c r="T71" s="196">
        <f t="shared" si="14"/>
        <v>0</v>
      </c>
      <c r="U71" s="196">
        <f t="shared" si="14"/>
        <v>0</v>
      </c>
      <c r="V71" s="196">
        <f t="shared" si="8"/>
        <v>0</v>
      </c>
      <c r="W71" s="196">
        <f t="shared" si="7"/>
        <v>0</v>
      </c>
    </row>
    <row r="72" spans="1:23">
      <c r="A72" s="189"/>
      <c r="B72" s="833"/>
      <c r="C72" s="34"/>
      <c r="D72" s="34"/>
      <c r="E72" s="191"/>
      <c r="F72" s="190"/>
      <c r="G72" s="190"/>
      <c r="H72" s="196">
        <f t="shared" si="11"/>
        <v>0</v>
      </c>
      <c r="I72" s="196">
        <f t="shared" si="14"/>
        <v>0</v>
      </c>
      <c r="J72" s="196">
        <f t="shared" si="14"/>
        <v>0</v>
      </c>
      <c r="K72" s="196">
        <f t="shared" si="14"/>
        <v>0</v>
      </c>
      <c r="L72" s="196">
        <f t="shared" si="14"/>
        <v>0</v>
      </c>
      <c r="M72" s="196">
        <f t="shared" si="14"/>
        <v>0</v>
      </c>
      <c r="N72" s="196">
        <f t="shared" si="14"/>
        <v>0</v>
      </c>
      <c r="O72" s="196">
        <f t="shared" si="14"/>
        <v>0</v>
      </c>
      <c r="P72" s="196">
        <f t="shared" si="14"/>
        <v>0</v>
      </c>
      <c r="Q72" s="196">
        <f t="shared" si="14"/>
        <v>0</v>
      </c>
      <c r="R72" s="196">
        <f t="shared" si="14"/>
        <v>0</v>
      </c>
      <c r="S72" s="196">
        <f t="shared" si="14"/>
        <v>0</v>
      </c>
      <c r="T72" s="196">
        <f t="shared" si="14"/>
        <v>0</v>
      </c>
      <c r="U72" s="196">
        <f t="shared" si="14"/>
        <v>0</v>
      </c>
      <c r="V72" s="196">
        <f t="shared" si="8"/>
        <v>0</v>
      </c>
      <c r="W72" s="196">
        <f t="shared" si="7"/>
        <v>0</v>
      </c>
    </row>
    <row r="73" spans="1:23">
      <c r="A73" s="189"/>
      <c r="B73" s="833"/>
      <c r="C73" s="34"/>
      <c r="D73" s="34"/>
      <c r="E73" s="191"/>
      <c r="F73" s="190"/>
      <c r="G73" s="190"/>
      <c r="H73" s="196">
        <f t="shared" si="11"/>
        <v>0</v>
      </c>
      <c r="I73" s="196">
        <f t="shared" si="14"/>
        <v>0</v>
      </c>
      <c r="J73" s="196">
        <f t="shared" si="14"/>
        <v>0</v>
      </c>
      <c r="K73" s="196">
        <f t="shared" si="14"/>
        <v>0</v>
      </c>
      <c r="L73" s="196">
        <f t="shared" si="14"/>
        <v>0</v>
      </c>
      <c r="M73" s="196">
        <f t="shared" si="14"/>
        <v>0</v>
      </c>
      <c r="N73" s="196">
        <f t="shared" si="14"/>
        <v>0</v>
      </c>
      <c r="O73" s="196">
        <f t="shared" si="14"/>
        <v>0</v>
      </c>
      <c r="P73" s="196">
        <f t="shared" si="14"/>
        <v>0</v>
      </c>
      <c r="Q73" s="196">
        <f t="shared" si="14"/>
        <v>0</v>
      </c>
      <c r="R73" s="196">
        <f t="shared" si="14"/>
        <v>0</v>
      </c>
      <c r="S73" s="196">
        <f t="shared" si="14"/>
        <v>0</v>
      </c>
      <c r="T73" s="196">
        <f t="shared" si="14"/>
        <v>0</v>
      </c>
      <c r="U73" s="196">
        <f t="shared" si="14"/>
        <v>0</v>
      </c>
      <c r="V73" s="196">
        <f t="shared" si="8"/>
        <v>0</v>
      </c>
      <c r="W73" s="196">
        <f t="shared" si="7"/>
        <v>0</v>
      </c>
    </row>
    <row r="74" spans="1:23">
      <c r="A74" s="189"/>
      <c r="B74" s="833"/>
      <c r="C74" s="34"/>
      <c r="D74" s="34"/>
      <c r="E74" s="191"/>
      <c r="F74" s="190"/>
      <c r="G74" s="190"/>
      <c r="H74" s="196">
        <f t="shared" si="11"/>
        <v>0</v>
      </c>
      <c r="I74" s="196">
        <f t="shared" si="14"/>
        <v>0</v>
      </c>
      <c r="J74" s="196">
        <f t="shared" si="14"/>
        <v>0</v>
      </c>
      <c r="K74" s="196">
        <f t="shared" si="14"/>
        <v>0</v>
      </c>
      <c r="L74" s="196">
        <f t="shared" si="14"/>
        <v>0</v>
      </c>
      <c r="M74" s="196">
        <f t="shared" si="14"/>
        <v>0</v>
      </c>
      <c r="N74" s="196">
        <f t="shared" si="14"/>
        <v>0</v>
      </c>
      <c r="O74" s="196">
        <f t="shared" si="14"/>
        <v>0</v>
      </c>
      <c r="P74" s="196">
        <f t="shared" si="14"/>
        <v>0</v>
      </c>
      <c r="Q74" s="196">
        <f t="shared" si="14"/>
        <v>0</v>
      </c>
      <c r="R74" s="196">
        <f t="shared" si="14"/>
        <v>0</v>
      </c>
      <c r="S74" s="196">
        <f t="shared" si="14"/>
        <v>0</v>
      </c>
      <c r="T74" s="196">
        <f t="shared" si="14"/>
        <v>0</v>
      </c>
      <c r="U74" s="196">
        <f t="shared" si="14"/>
        <v>0</v>
      </c>
      <c r="V74" s="196">
        <f t="shared" si="8"/>
        <v>0</v>
      </c>
      <c r="W74" s="196">
        <f t="shared" si="7"/>
        <v>0</v>
      </c>
    </row>
    <row r="75" spans="1:23">
      <c r="A75" s="189"/>
      <c r="B75" s="833"/>
      <c r="C75" s="34"/>
      <c r="D75" s="34"/>
      <c r="E75" s="191"/>
      <c r="F75" s="190"/>
      <c r="G75" s="190"/>
      <c r="H75" s="196">
        <f t="shared" si="11"/>
        <v>0</v>
      </c>
      <c r="I75" s="196">
        <f t="shared" si="14"/>
        <v>0</v>
      </c>
      <c r="J75" s="196">
        <f t="shared" si="14"/>
        <v>0</v>
      </c>
      <c r="K75" s="196">
        <f t="shared" si="14"/>
        <v>0</v>
      </c>
      <c r="L75" s="196">
        <f t="shared" si="14"/>
        <v>0</v>
      </c>
      <c r="M75" s="196">
        <f t="shared" si="14"/>
        <v>0</v>
      </c>
      <c r="N75" s="196">
        <f t="shared" si="14"/>
        <v>0</v>
      </c>
      <c r="O75" s="196">
        <f t="shared" si="14"/>
        <v>0</v>
      </c>
      <c r="P75" s="196">
        <f t="shared" si="14"/>
        <v>0</v>
      </c>
      <c r="Q75" s="196">
        <f t="shared" si="14"/>
        <v>0</v>
      </c>
      <c r="R75" s="196">
        <f t="shared" si="14"/>
        <v>0</v>
      </c>
      <c r="S75" s="196">
        <f t="shared" si="14"/>
        <v>0</v>
      </c>
      <c r="T75" s="196">
        <f t="shared" si="14"/>
        <v>0</v>
      </c>
      <c r="U75" s="196">
        <f t="shared" si="14"/>
        <v>0</v>
      </c>
      <c r="V75" s="196">
        <f t="shared" si="8"/>
        <v>0</v>
      </c>
      <c r="W75" s="196">
        <f t="shared" si="7"/>
        <v>0</v>
      </c>
    </row>
    <row r="76" spans="1:23">
      <c r="A76" s="189"/>
      <c r="B76" s="833"/>
      <c r="C76" s="34"/>
      <c r="D76" s="34"/>
      <c r="E76" s="191"/>
      <c r="F76" s="190"/>
      <c r="G76" s="190"/>
      <c r="H76" s="196">
        <f t="shared" si="11"/>
        <v>0</v>
      </c>
      <c r="I76" s="196">
        <f t="shared" si="14"/>
        <v>0</v>
      </c>
      <c r="J76" s="196">
        <f t="shared" si="14"/>
        <v>0</v>
      </c>
      <c r="K76" s="196">
        <f t="shared" si="14"/>
        <v>0</v>
      </c>
      <c r="L76" s="196">
        <f t="shared" si="14"/>
        <v>0</v>
      </c>
      <c r="M76" s="196">
        <f t="shared" si="14"/>
        <v>0</v>
      </c>
      <c r="N76" s="196">
        <f t="shared" si="14"/>
        <v>0</v>
      </c>
      <c r="O76" s="196">
        <f t="shared" si="14"/>
        <v>0</v>
      </c>
      <c r="P76" s="196">
        <f t="shared" si="14"/>
        <v>0</v>
      </c>
      <c r="Q76" s="196">
        <f t="shared" si="14"/>
        <v>0</v>
      </c>
      <c r="R76" s="196">
        <f t="shared" si="14"/>
        <v>0</v>
      </c>
      <c r="S76" s="196">
        <f t="shared" si="14"/>
        <v>0</v>
      </c>
      <c r="T76" s="196">
        <f t="shared" si="14"/>
        <v>0</v>
      </c>
      <c r="U76" s="196">
        <f t="shared" si="14"/>
        <v>0</v>
      </c>
      <c r="V76" s="196">
        <f t="shared" ref="V76:V139" si="15">IF($D76=V$10,$G76,0)</f>
        <v>0</v>
      </c>
      <c r="W76" s="196">
        <f t="shared" ref="W76:W139" si="16">($F76)</f>
        <v>0</v>
      </c>
    </row>
    <row r="77" spans="1:23">
      <c r="A77" s="189"/>
      <c r="B77" s="833"/>
      <c r="C77" s="34"/>
      <c r="D77" s="34"/>
      <c r="E77" s="191"/>
      <c r="F77" s="190"/>
      <c r="G77" s="190"/>
      <c r="H77" s="196">
        <f t="shared" si="11"/>
        <v>0</v>
      </c>
      <c r="I77" s="196">
        <f t="shared" si="14"/>
        <v>0</v>
      </c>
      <c r="J77" s="196">
        <f t="shared" si="14"/>
        <v>0</v>
      </c>
      <c r="K77" s="196">
        <f t="shared" si="14"/>
        <v>0</v>
      </c>
      <c r="L77" s="196">
        <f t="shared" si="14"/>
        <v>0</v>
      </c>
      <c r="M77" s="196">
        <f t="shared" si="14"/>
        <v>0</v>
      </c>
      <c r="N77" s="196">
        <f t="shared" si="14"/>
        <v>0</v>
      </c>
      <c r="O77" s="196">
        <f t="shared" si="14"/>
        <v>0</v>
      </c>
      <c r="P77" s="196">
        <f t="shared" si="14"/>
        <v>0</v>
      </c>
      <c r="Q77" s="196">
        <f t="shared" si="14"/>
        <v>0</v>
      </c>
      <c r="R77" s="196">
        <f t="shared" si="14"/>
        <v>0</v>
      </c>
      <c r="S77" s="196">
        <f t="shared" si="14"/>
        <v>0</v>
      </c>
      <c r="T77" s="196">
        <f t="shared" si="14"/>
        <v>0</v>
      </c>
      <c r="U77" s="196">
        <f t="shared" si="14"/>
        <v>0</v>
      </c>
      <c r="V77" s="196">
        <f t="shared" si="15"/>
        <v>0</v>
      </c>
      <c r="W77" s="196">
        <f t="shared" si="16"/>
        <v>0</v>
      </c>
    </row>
    <row r="78" spans="1:23">
      <c r="A78" s="189"/>
      <c r="B78" s="833"/>
      <c r="C78" s="34"/>
      <c r="D78" s="34"/>
      <c r="E78" s="191"/>
      <c r="F78" s="190"/>
      <c r="G78" s="190"/>
      <c r="H78" s="196">
        <f t="shared" si="11"/>
        <v>0</v>
      </c>
      <c r="I78" s="196">
        <f t="shared" ref="I78:U87" si="17">IF($D78=I$10,$E78,0)</f>
        <v>0</v>
      </c>
      <c r="J78" s="196">
        <f t="shared" si="17"/>
        <v>0</v>
      </c>
      <c r="K78" s="196">
        <f t="shared" si="17"/>
        <v>0</v>
      </c>
      <c r="L78" s="196">
        <f t="shared" si="17"/>
        <v>0</v>
      </c>
      <c r="M78" s="196">
        <f t="shared" si="17"/>
        <v>0</v>
      </c>
      <c r="N78" s="196">
        <f t="shared" si="17"/>
        <v>0</v>
      </c>
      <c r="O78" s="196">
        <f t="shared" si="17"/>
        <v>0</v>
      </c>
      <c r="P78" s="196">
        <f t="shared" si="17"/>
        <v>0</v>
      </c>
      <c r="Q78" s="196">
        <f t="shared" si="17"/>
        <v>0</v>
      </c>
      <c r="R78" s="196">
        <f t="shared" si="17"/>
        <v>0</v>
      </c>
      <c r="S78" s="196">
        <f t="shared" si="17"/>
        <v>0</v>
      </c>
      <c r="T78" s="196">
        <f t="shared" si="17"/>
        <v>0</v>
      </c>
      <c r="U78" s="196">
        <f t="shared" si="17"/>
        <v>0</v>
      </c>
      <c r="V78" s="196">
        <f t="shared" si="15"/>
        <v>0</v>
      </c>
      <c r="W78" s="196">
        <f t="shared" si="16"/>
        <v>0</v>
      </c>
    </row>
    <row r="79" spans="1:23">
      <c r="A79" s="189"/>
      <c r="B79" s="833"/>
      <c r="C79" s="34"/>
      <c r="D79" s="34"/>
      <c r="E79" s="191"/>
      <c r="F79" s="190"/>
      <c r="G79" s="190"/>
      <c r="H79" s="196">
        <f t="shared" si="11"/>
        <v>0</v>
      </c>
      <c r="I79" s="196">
        <f t="shared" si="17"/>
        <v>0</v>
      </c>
      <c r="J79" s="196">
        <f t="shared" si="17"/>
        <v>0</v>
      </c>
      <c r="K79" s="196">
        <f t="shared" si="17"/>
        <v>0</v>
      </c>
      <c r="L79" s="196">
        <f t="shared" si="17"/>
        <v>0</v>
      </c>
      <c r="M79" s="196">
        <f t="shared" si="17"/>
        <v>0</v>
      </c>
      <c r="N79" s="196">
        <f t="shared" si="17"/>
        <v>0</v>
      </c>
      <c r="O79" s="196">
        <f t="shared" si="17"/>
        <v>0</v>
      </c>
      <c r="P79" s="196">
        <f t="shared" si="17"/>
        <v>0</v>
      </c>
      <c r="Q79" s="196">
        <f t="shared" si="17"/>
        <v>0</v>
      </c>
      <c r="R79" s="196">
        <f t="shared" si="17"/>
        <v>0</v>
      </c>
      <c r="S79" s="196">
        <f t="shared" si="17"/>
        <v>0</v>
      </c>
      <c r="T79" s="196">
        <f t="shared" si="17"/>
        <v>0</v>
      </c>
      <c r="U79" s="196">
        <f t="shared" si="17"/>
        <v>0</v>
      </c>
      <c r="V79" s="196">
        <f t="shared" si="15"/>
        <v>0</v>
      </c>
      <c r="W79" s="196">
        <f t="shared" si="16"/>
        <v>0</v>
      </c>
    </row>
    <row r="80" spans="1:23">
      <c r="A80" s="189"/>
      <c r="B80" s="833"/>
      <c r="C80" s="34"/>
      <c r="D80" s="34"/>
      <c r="E80" s="191"/>
      <c r="F80" s="190"/>
      <c r="G80" s="190"/>
      <c r="H80" s="196">
        <f t="shared" si="11"/>
        <v>0</v>
      </c>
      <c r="I80" s="196">
        <f t="shared" si="17"/>
        <v>0</v>
      </c>
      <c r="J80" s="196">
        <f t="shared" si="17"/>
        <v>0</v>
      </c>
      <c r="K80" s="196">
        <f t="shared" si="17"/>
        <v>0</v>
      </c>
      <c r="L80" s="196">
        <f t="shared" si="17"/>
        <v>0</v>
      </c>
      <c r="M80" s="196">
        <f t="shared" si="17"/>
        <v>0</v>
      </c>
      <c r="N80" s="196">
        <f t="shared" si="17"/>
        <v>0</v>
      </c>
      <c r="O80" s="196">
        <f t="shared" si="17"/>
        <v>0</v>
      </c>
      <c r="P80" s="196">
        <f t="shared" si="17"/>
        <v>0</v>
      </c>
      <c r="Q80" s="196">
        <f t="shared" si="17"/>
        <v>0</v>
      </c>
      <c r="R80" s="196">
        <f t="shared" si="17"/>
        <v>0</v>
      </c>
      <c r="S80" s="196">
        <f t="shared" si="17"/>
        <v>0</v>
      </c>
      <c r="T80" s="196">
        <f t="shared" si="17"/>
        <v>0</v>
      </c>
      <c r="U80" s="196">
        <f t="shared" si="17"/>
        <v>0</v>
      </c>
      <c r="V80" s="196">
        <f t="shared" si="15"/>
        <v>0</v>
      </c>
      <c r="W80" s="196">
        <f t="shared" si="16"/>
        <v>0</v>
      </c>
    </row>
    <row r="81" spans="1:23">
      <c r="A81" s="189"/>
      <c r="B81" s="833"/>
      <c r="C81" s="34"/>
      <c r="D81" s="34"/>
      <c r="E81" s="191"/>
      <c r="F81" s="190"/>
      <c r="G81" s="190"/>
      <c r="H81" s="196">
        <f t="shared" si="11"/>
        <v>0</v>
      </c>
      <c r="I81" s="196">
        <f t="shared" si="17"/>
        <v>0</v>
      </c>
      <c r="J81" s="196">
        <f t="shared" si="17"/>
        <v>0</v>
      </c>
      <c r="K81" s="196">
        <f t="shared" si="17"/>
        <v>0</v>
      </c>
      <c r="L81" s="196">
        <f t="shared" si="17"/>
        <v>0</v>
      </c>
      <c r="M81" s="196">
        <f t="shared" si="17"/>
        <v>0</v>
      </c>
      <c r="N81" s="196">
        <f t="shared" si="17"/>
        <v>0</v>
      </c>
      <c r="O81" s="196">
        <f t="shared" si="17"/>
        <v>0</v>
      </c>
      <c r="P81" s="196">
        <f t="shared" si="17"/>
        <v>0</v>
      </c>
      <c r="Q81" s="196">
        <f t="shared" si="17"/>
        <v>0</v>
      </c>
      <c r="R81" s="196">
        <f t="shared" si="17"/>
        <v>0</v>
      </c>
      <c r="S81" s="196">
        <f t="shared" si="17"/>
        <v>0</v>
      </c>
      <c r="T81" s="196">
        <f t="shared" si="17"/>
        <v>0</v>
      </c>
      <c r="U81" s="196">
        <f t="shared" si="17"/>
        <v>0</v>
      </c>
      <c r="V81" s="196">
        <f t="shared" si="15"/>
        <v>0</v>
      </c>
      <c r="W81" s="196">
        <f t="shared" si="16"/>
        <v>0</v>
      </c>
    </row>
    <row r="82" spans="1:23">
      <c r="A82" s="189"/>
      <c r="B82" s="833"/>
      <c r="C82" s="34"/>
      <c r="D82" s="34"/>
      <c r="E82" s="191"/>
      <c r="F82" s="190"/>
      <c r="G82" s="190"/>
      <c r="H82" s="196">
        <f t="shared" si="11"/>
        <v>0</v>
      </c>
      <c r="I82" s="196">
        <f t="shared" si="17"/>
        <v>0</v>
      </c>
      <c r="J82" s="196">
        <f t="shared" si="17"/>
        <v>0</v>
      </c>
      <c r="K82" s="196">
        <f t="shared" si="17"/>
        <v>0</v>
      </c>
      <c r="L82" s="196">
        <f t="shared" si="17"/>
        <v>0</v>
      </c>
      <c r="M82" s="196">
        <f t="shared" si="17"/>
        <v>0</v>
      </c>
      <c r="N82" s="196">
        <f t="shared" si="17"/>
        <v>0</v>
      </c>
      <c r="O82" s="196">
        <f t="shared" si="17"/>
        <v>0</v>
      </c>
      <c r="P82" s="196">
        <f t="shared" si="17"/>
        <v>0</v>
      </c>
      <c r="Q82" s="196">
        <f t="shared" si="17"/>
        <v>0</v>
      </c>
      <c r="R82" s="196">
        <f t="shared" si="17"/>
        <v>0</v>
      </c>
      <c r="S82" s="196">
        <f t="shared" si="17"/>
        <v>0</v>
      </c>
      <c r="T82" s="196">
        <f t="shared" si="17"/>
        <v>0</v>
      </c>
      <c r="U82" s="196">
        <f t="shared" si="17"/>
        <v>0</v>
      </c>
      <c r="V82" s="196">
        <f t="shared" si="15"/>
        <v>0</v>
      </c>
      <c r="W82" s="196">
        <f t="shared" si="16"/>
        <v>0</v>
      </c>
    </row>
    <row r="83" spans="1:23">
      <c r="A83" s="189"/>
      <c r="B83" s="833"/>
      <c r="C83" s="34"/>
      <c r="D83" s="34"/>
      <c r="E83" s="191"/>
      <c r="F83" s="190"/>
      <c r="G83" s="190"/>
      <c r="H83" s="196">
        <f t="shared" si="11"/>
        <v>0</v>
      </c>
      <c r="I83" s="196">
        <f t="shared" si="17"/>
        <v>0</v>
      </c>
      <c r="J83" s="196">
        <f t="shared" si="17"/>
        <v>0</v>
      </c>
      <c r="K83" s="196">
        <f t="shared" si="17"/>
        <v>0</v>
      </c>
      <c r="L83" s="196">
        <f t="shared" si="17"/>
        <v>0</v>
      </c>
      <c r="M83" s="196">
        <f t="shared" si="17"/>
        <v>0</v>
      </c>
      <c r="N83" s="196">
        <f t="shared" si="17"/>
        <v>0</v>
      </c>
      <c r="O83" s="196">
        <f t="shared" si="17"/>
        <v>0</v>
      </c>
      <c r="P83" s="196">
        <f t="shared" si="17"/>
        <v>0</v>
      </c>
      <c r="Q83" s="196">
        <f t="shared" si="17"/>
        <v>0</v>
      </c>
      <c r="R83" s="196">
        <f t="shared" si="17"/>
        <v>0</v>
      </c>
      <c r="S83" s="196">
        <f t="shared" si="17"/>
        <v>0</v>
      </c>
      <c r="T83" s="196">
        <f t="shared" si="17"/>
        <v>0</v>
      </c>
      <c r="U83" s="196">
        <f t="shared" si="17"/>
        <v>0</v>
      </c>
      <c r="V83" s="196">
        <f t="shared" si="15"/>
        <v>0</v>
      </c>
      <c r="W83" s="196">
        <f t="shared" si="16"/>
        <v>0</v>
      </c>
    </row>
    <row r="84" spans="1:23">
      <c r="A84" s="189"/>
      <c r="B84" s="833"/>
      <c r="C84" s="34"/>
      <c r="D84" s="34"/>
      <c r="E84" s="191"/>
      <c r="F84" s="190"/>
      <c r="G84" s="190"/>
      <c r="H84" s="196">
        <f t="shared" si="11"/>
        <v>0</v>
      </c>
      <c r="I84" s="196">
        <f t="shared" si="17"/>
        <v>0</v>
      </c>
      <c r="J84" s="196">
        <f t="shared" si="17"/>
        <v>0</v>
      </c>
      <c r="K84" s="196">
        <f t="shared" si="17"/>
        <v>0</v>
      </c>
      <c r="L84" s="196">
        <f t="shared" si="17"/>
        <v>0</v>
      </c>
      <c r="M84" s="196">
        <f t="shared" si="17"/>
        <v>0</v>
      </c>
      <c r="N84" s="196">
        <f t="shared" si="17"/>
        <v>0</v>
      </c>
      <c r="O84" s="196">
        <f t="shared" si="17"/>
        <v>0</v>
      </c>
      <c r="P84" s="196">
        <f t="shared" si="17"/>
        <v>0</v>
      </c>
      <c r="Q84" s="196">
        <f t="shared" si="17"/>
        <v>0</v>
      </c>
      <c r="R84" s="196">
        <f t="shared" si="17"/>
        <v>0</v>
      </c>
      <c r="S84" s="196">
        <f t="shared" si="17"/>
        <v>0</v>
      </c>
      <c r="T84" s="196">
        <f t="shared" si="17"/>
        <v>0</v>
      </c>
      <c r="U84" s="196">
        <f t="shared" si="17"/>
        <v>0</v>
      </c>
      <c r="V84" s="196">
        <f t="shared" si="15"/>
        <v>0</v>
      </c>
      <c r="W84" s="196">
        <f t="shared" si="16"/>
        <v>0</v>
      </c>
    </row>
    <row r="85" spans="1:23">
      <c r="A85" s="189"/>
      <c r="B85" s="833"/>
      <c r="C85" s="34"/>
      <c r="D85" s="34"/>
      <c r="E85" s="191"/>
      <c r="F85" s="190"/>
      <c r="G85" s="190"/>
      <c r="H85" s="196">
        <f t="shared" si="11"/>
        <v>0</v>
      </c>
      <c r="I85" s="196">
        <f t="shared" si="17"/>
        <v>0</v>
      </c>
      <c r="J85" s="196">
        <f t="shared" si="17"/>
        <v>0</v>
      </c>
      <c r="K85" s="196">
        <f t="shared" si="17"/>
        <v>0</v>
      </c>
      <c r="L85" s="196">
        <f t="shared" si="17"/>
        <v>0</v>
      </c>
      <c r="M85" s="196">
        <f t="shared" si="17"/>
        <v>0</v>
      </c>
      <c r="N85" s="196">
        <f t="shared" si="17"/>
        <v>0</v>
      </c>
      <c r="O85" s="196">
        <f t="shared" si="17"/>
        <v>0</v>
      </c>
      <c r="P85" s="196">
        <f t="shared" si="17"/>
        <v>0</v>
      </c>
      <c r="Q85" s="196">
        <f t="shared" si="17"/>
        <v>0</v>
      </c>
      <c r="R85" s="196">
        <f t="shared" si="17"/>
        <v>0</v>
      </c>
      <c r="S85" s="196">
        <f t="shared" si="17"/>
        <v>0</v>
      </c>
      <c r="T85" s="196">
        <f t="shared" si="17"/>
        <v>0</v>
      </c>
      <c r="U85" s="196">
        <f t="shared" si="17"/>
        <v>0</v>
      </c>
      <c r="V85" s="196">
        <f t="shared" si="15"/>
        <v>0</v>
      </c>
      <c r="W85" s="196">
        <f t="shared" si="16"/>
        <v>0</v>
      </c>
    </row>
    <row r="86" spans="1:23">
      <c r="A86" s="189"/>
      <c r="B86" s="833"/>
      <c r="C86" s="34"/>
      <c r="D86" s="34"/>
      <c r="E86" s="191"/>
      <c r="F86" s="190"/>
      <c r="G86" s="190"/>
      <c r="H86" s="196">
        <f t="shared" si="11"/>
        <v>0</v>
      </c>
      <c r="I86" s="196">
        <f t="shared" si="17"/>
        <v>0</v>
      </c>
      <c r="J86" s="196">
        <f t="shared" si="17"/>
        <v>0</v>
      </c>
      <c r="K86" s="196">
        <f t="shared" si="17"/>
        <v>0</v>
      </c>
      <c r="L86" s="196">
        <f t="shared" si="17"/>
        <v>0</v>
      </c>
      <c r="M86" s="196">
        <f t="shared" si="17"/>
        <v>0</v>
      </c>
      <c r="N86" s="196">
        <f t="shared" si="17"/>
        <v>0</v>
      </c>
      <c r="O86" s="196">
        <f t="shared" si="17"/>
        <v>0</v>
      </c>
      <c r="P86" s="196">
        <f t="shared" si="17"/>
        <v>0</v>
      </c>
      <c r="Q86" s="196">
        <f t="shared" si="17"/>
        <v>0</v>
      </c>
      <c r="R86" s="196">
        <f t="shared" si="17"/>
        <v>0</v>
      </c>
      <c r="S86" s="196">
        <f t="shared" si="17"/>
        <v>0</v>
      </c>
      <c r="T86" s="196">
        <f t="shared" si="17"/>
        <v>0</v>
      </c>
      <c r="U86" s="196">
        <f t="shared" si="17"/>
        <v>0</v>
      </c>
      <c r="V86" s="196">
        <f t="shared" si="15"/>
        <v>0</v>
      </c>
      <c r="W86" s="196">
        <f t="shared" si="16"/>
        <v>0</v>
      </c>
    </row>
    <row r="87" spans="1:23">
      <c r="A87" s="189"/>
      <c r="B87" s="833"/>
      <c r="C87" s="34"/>
      <c r="D87" s="34"/>
      <c r="E87" s="191"/>
      <c r="F87" s="190"/>
      <c r="G87" s="190"/>
      <c r="H87" s="196">
        <f t="shared" si="11"/>
        <v>0</v>
      </c>
      <c r="I87" s="196">
        <f t="shared" si="17"/>
        <v>0</v>
      </c>
      <c r="J87" s="196">
        <f t="shared" si="17"/>
        <v>0</v>
      </c>
      <c r="K87" s="196">
        <f t="shared" si="17"/>
        <v>0</v>
      </c>
      <c r="L87" s="196">
        <f t="shared" si="17"/>
        <v>0</v>
      </c>
      <c r="M87" s="196">
        <f t="shared" si="17"/>
        <v>0</v>
      </c>
      <c r="N87" s="196">
        <f t="shared" si="17"/>
        <v>0</v>
      </c>
      <c r="O87" s="196">
        <f t="shared" si="17"/>
        <v>0</v>
      </c>
      <c r="P87" s="196">
        <f t="shared" si="17"/>
        <v>0</v>
      </c>
      <c r="Q87" s="196">
        <f t="shared" si="17"/>
        <v>0</v>
      </c>
      <c r="R87" s="196">
        <f t="shared" si="17"/>
        <v>0</v>
      </c>
      <c r="S87" s="196">
        <f t="shared" si="17"/>
        <v>0</v>
      </c>
      <c r="T87" s="196">
        <f t="shared" si="17"/>
        <v>0</v>
      </c>
      <c r="U87" s="196">
        <f t="shared" si="17"/>
        <v>0</v>
      </c>
      <c r="V87" s="196">
        <f t="shared" si="15"/>
        <v>0</v>
      </c>
      <c r="W87" s="196">
        <f t="shared" si="16"/>
        <v>0</v>
      </c>
    </row>
    <row r="88" spans="1:23">
      <c r="A88" s="189"/>
      <c r="B88" s="833"/>
      <c r="C88" s="34"/>
      <c r="D88" s="34"/>
      <c r="E88" s="191"/>
      <c r="F88" s="190"/>
      <c r="G88" s="190"/>
      <c r="H88" s="196">
        <f t="shared" si="11"/>
        <v>0</v>
      </c>
      <c r="I88" s="196">
        <f t="shared" ref="I88:U94" si="18">IF($D88=I$10,$E88,0)</f>
        <v>0</v>
      </c>
      <c r="J88" s="196">
        <f t="shared" si="18"/>
        <v>0</v>
      </c>
      <c r="K88" s="196">
        <f t="shared" si="18"/>
        <v>0</v>
      </c>
      <c r="L88" s="196">
        <f t="shared" si="18"/>
        <v>0</v>
      </c>
      <c r="M88" s="196">
        <f t="shared" si="18"/>
        <v>0</v>
      </c>
      <c r="N88" s="196">
        <f t="shared" si="18"/>
        <v>0</v>
      </c>
      <c r="O88" s="196">
        <f t="shared" si="18"/>
        <v>0</v>
      </c>
      <c r="P88" s="196">
        <f t="shared" si="18"/>
        <v>0</v>
      </c>
      <c r="Q88" s="196">
        <f t="shared" si="18"/>
        <v>0</v>
      </c>
      <c r="R88" s="196">
        <f t="shared" si="18"/>
        <v>0</v>
      </c>
      <c r="S88" s="196">
        <f t="shared" si="18"/>
        <v>0</v>
      </c>
      <c r="T88" s="196">
        <f t="shared" si="18"/>
        <v>0</v>
      </c>
      <c r="U88" s="196">
        <f t="shared" si="18"/>
        <v>0</v>
      </c>
      <c r="V88" s="196">
        <f t="shared" si="15"/>
        <v>0</v>
      </c>
      <c r="W88" s="196">
        <f t="shared" si="16"/>
        <v>0</v>
      </c>
    </row>
    <row r="89" spans="1:23">
      <c r="A89" s="189"/>
      <c r="B89" s="833"/>
      <c r="C89" s="34"/>
      <c r="D89" s="34"/>
      <c r="E89" s="191"/>
      <c r="F89" s="190"/>
      <c r="G89" s="190"/>
      <c r="H89" s="196">
        <f t="shared" si="11"/>
        <v>0</v>
      </c>
      <c r="I89" s="196">
        <f t="shared" si="18"/>
        <v>0</v>
      </c>
      <c r="J89" s="196">
        <f t="shared" si="18"/>
        <v>0</v>
      </c>
      <c r="K89" s="196">
        <f t="shared" si="18"/>
        <v>0</v>
      </c>
      <c r="L89" s="196">
        <f t="shared" si="18"/>
        <v>0</v>
      </c>
      <c r="M89" s="196">
        <f t="shared" si="18"/>
        <v>0</v>
      </c>
      <c r="N89" s="196">
        <f t="shared" si="18"/>
        <v>0</v>
      </c>
      <c r="O89" s="196">
        <f t="shared" si="18"/>
        <v>0</v>
      </c>
      <c r="P89" s="196">
        <f t="shared" si="18"/>
        <v>0</v>
      </c>
      <c r="Q89" s="196">
        <f t="shared" si="18"/>
        <v>0</v>
      </c>
      <c r="R89" s="196">
        <f t="shared" si="18"/>
        <v>0</v>
      </c>
      <c r="S89" s="196">
        <f t="shared" si="18"/>
        <v>0</v>
      </c>
      <c r="T89" s="196">
        <f t="shared" si="18"/>
        <v>0</v>
      </c>
      <c r="U89" s="196">
        <f t="shared" si="18"/>
        <v>0</v>
      </c>
      <c r="V89" s="196">
        <f t="shared" si="15"/>
        <v>0</v>
      </c>
      <c r="W89" s="196">
        <f t="shared" si="16"/>
        <v>0</v>
      </c>
    </row>
    <row r="90" spans="1:23">
      <c r="A90" s="189"/>
      <c r="B90" s="833"/>
      <c r="C90" s="34"/>
      <c r="D90" s="34"/>
      <c r="E90" s="191"/>
      <c r="F90" s="190"/>
      <c r="G90" s="190"/>
      <c r="H90" s="196">
        <f t="shared" si="11"/>
        <v>0</v>
      </c>
      <c r="I90" s="196">
        <f t="shared" si="18"/>
        <v>0</v>
      </c>
      <c r="J90" s="196">
        <f t="shared" si="18"/>
        <v>0</v>
      </c>
      <c r="K90" s="196">
        <f t="shared" si="18"/>
        <v>0</v>
      </c>
      <c r="L90" s="196">
        <f t="shared" si="18"/>
        <v>0</v>
      </c>
      <c r="M90" s="196">
        <f t="shared" si="18"/>
        <v>0</v>
      </c>
      <c r="N90" s="196">
        <f t="shared" si="18"/>
        <v>0</v>
      </c>
      <c r="O90" s="196">
        <f t="shared" si="18"/>
        <v>0</v>
      </c>
      <c r="P90" s="196">
        <f t="shared" si="18"/>
        <v>0</v>
      </c>
      <c r="Q90" s="196">
        <f t="shared" si="18"/>
        <v>0</v>
      </c>
      <c r="R90" s="196">
        <f t="shared" si="18"/>
        <v>0</v>
      </c>
      <c r="S90" s="196">
        <f t="shared" si="18"/>
        <v>0</v>
      </c>
      <c r="T90" s="196">
        <f t="shared" si="18"/>
        <v>0</v>
      </c>
      <c r="U90" s="196">
        <f t="shared" si="18"/>
        <v>0</v>
      </c>
      <c r="V90" s="196">
        <f t="shared" si="15"/>
        <v>0</v>
      </c>
      <c r="W90" s="196">
        <f t="shared" si="16"/>
        <v>0</v>
      </c>
    </row>
    <row r="91" spans="1:23">
      <c r="A91" s="189"/>
      <c r="B91" s="833"/>
      <c r="C91" s="34"/>
      <c r="D91" s="34"/>
      <c r="E91" s="191"/>
      <c r="F91" s="190"/>
      <c r="G91" s="190"/>
      <c r="H91" s="196">
        <f t="shared" si="11"/>
        <v>0</v>
      </c>
      <c r="I91" s="196">
        <f t="shared" si="18"/>
        <v>0</v>
      </c>
      <c r="J91" s="196">
        <f t="shared" si="18"/>
        <v>0</v>
      </c>
      <c r="K91" s="196">
        <f t="shared" si="18"/>
        <v>0</v>
      </c>
      <c r="L91" s="196">
        <f t="shared" si="18"/>
        <v>0</v>
      </c>
      <c r="M91" s="196">
        <f t="shared" si="18"/>
        <v>0</v>
      </c>
      <c r="N91" s="196">
        <f t="shared" si="18"/>
        <v>0</v>
      </c>
      <c r="O91" s="196">
        <f t="shared" si="18"/>
        <v>0</v>
      </c>
      <c r="P91" s="196">
        <f t="shared" si="18"/>
        <v>0</v>
      </c>
      <c r="Q91" s="196">
        <f t="shared" si="18"/>
        <v>0</v>
      </c>
      <c r="R91" s="196">
        <f t="shared" si="18"/>
        <v>0</v>
      </c>
      <c r="S91" s="196">
        <f t="shared" si="18"/>
        <v>0</v>
      </c>
      <c r="T91" s="196">
        <f t="shared" si="18"/>
        <v>0</v>
      </c>
      <c r="U91" s="196">
        <f t="shared" si="18"/>
        <v>0</v>
      </c>
      <c r="V91" s="196">
        <f t="shared" si="15"/>
        <v>0</v>
      </c>
      <c r="W91" s="196">
        <f t="shared" si="16"/>
        <v>0</v>
      </c>
    </row>
    <row r="92" spans="1:23">
      <c r="A92" s="189"/>
      <c r="B92" s="833"/>
      <c r="C92" s="34"/>
      <c r="D92" s="34"/>
      <c r="E92" s="191"/>
      <c r="F92" s="190"/>
      <c r="G92" s="190"/>
      <c r="H92" s="196">
        <f t="shared" si="11"/>
        <v>0</v>
      </c>
      <c r="I92" s="196">
        <f t="shared" si="18"/>
        <v>0</v>
      </c>
      <c r="J92" s="196">
        <f t="shared" si="18"/>
        <v>0</v>
      </c>
      <c r="K92" s="196">
        <f t="shared" si="18"/>
        <v>0</v>
      </c>
      <c r="L92" s="196">
        <f t="shared" si="18"/>
        <v>0</v>
      </c>
      <c r="M92" s="196">
        <f t="shared" si="18"/>
        <v>0</v>
      </c>
      <c r="N92" s="196">
        <f t="shared" si="18"/>
        <v>0</v>
      </c>
      <c r="O92" s="196">
        <f t="shared" si="18"/>
        <v>0</v>
      </c>
      <c r="P92" s="196">
        <f t="shared" si="18"/>
        <v>0</v>
      </c>
      <c r="Q92" s="196">
        <f t="shared" si="18"/>
        <v>0</v>
      </c>
      <c r="R92" s="196">
        <f t="shared" si="18"/>
        <v>0</v>
      </c>
      <c r="S92" s="196">
        <f t="shared" si="18"/>
        <v>0</v>
      </c>
      <c r="T92" s="196">
        <f t="shared" si="18"/>
        <v>0</v>
      </c>
      <c r="U92" s="196">
        <f t="shared" si="18"/>
        <v>0</v>
      </c>
      <c r="V92" s="196">
        <f t="shared" si="15"/>
        <v>0</v>
      </c>
      <c r="W92" s="196">
        <f t="shared" si="16"/>
        <v>0</v>
      </c>
    </row>
    <row r="93" spans="1:23">
      <c r="A93" s="189"/>
      <c r="B93" s="833"/>
      <c r="C93" s="34"/>
      <c r="D93" s="34"/>
      <c r="E93" s="191"/>
      <c r="F93" s="190"/>
      <c r="G93" s="190"/>
      <c r="H93" s="196">
        <f t="shared" si="11"/>
        <v>0</v>
      </c>
      <c r="I93" s="196">
        <f t="shared" si="18"/>
        <v>0</v>
      </c>
      <c r="J93" s="196">
        <f t="shared" si="18"/>
        <v>0</v>
      </c>
      <c r="K93" s="196">
        <f t="shared" si="18"/>
        <v>0</v>
      </c>
      <c r="L93" s="196">
        <f t="shared" si="18"/>
        <v>0</v>
      </c>
      <c r="M93" s="196">
        <f t="shared" si="18"/>
        <v>0</v>
      </c>
      <c r="N93" s="196">
        <f t="shared" si="18"/>
        <v>0</v>
      </c>
      <c r="O93" s="196">
        <f t="shared" si="18"/>
        <v>0</v>
      </c>
      <c r="P93" s="196">
        <f t="shared" si="18"/>
        <v>0</v>
      </c>
      <c r="Q93" s="196">
        <f t="shared" si="18"/>
        <v>0</v>
      </c>
      <c r="R93" s="196">
        <f t="shared" si="18"/>
        <v>0</v>
      </c>
      <c r="S93" s="196">
        <f t="shared" si="18"/>
        <v>0</v>
      </c>
      <c r="T93" s="196">
        <f t="shared" si="18"/>
        <v>0</v>
      </c>
      <c r="U93" s="196">
        <f t="shared" si="18"/>
        <v>0</v>
      </c>
      <c r="V93" s="196">
        <f t="shared" si="15"/>
        <v>0</v>
      </c>
      <c r="W93" s="196">
        <f t="shared" si="16"/>
        <v>0</v>
      </c>
    </row>
    <row r="94" spans="1:23">
      <c r="A94" s="189"/>
      <c r="B94" s="833"/>
      <c r="C94" s="34"/>
      <c r="D94" s="34"/>
      <c r="E94" s="191"/>
      <c r="F94" s="190"/>
      <c r="G94" s="190"/>
      <c r="H94" s="196">
        <f t="shared" ref="H94:H157" si="19">IF($D94=H$10,$E94,0)</f>
        <v>0</v>
      </c>
      <c r="I94" s="196">
        <f t="shared" si="18"/>
        <v>0</v>
      </c>
      <c r="J94" s="196">
        <f t="shared" si="18"/>
        <v>0</v>
      </c>
      <c r="K94" s="196">
        <f t="shared" si="18"/>
        <v>0</v>
      </c>
      <c r="L94" s="196">
        <f t="shared" si="18"/>
        <v>0</v>
      </c>
      <c r="M94" s="196">
        <f t="shared" si="18"/>
        <v>0</v>
      </c>
      <c r="N94" s="196">
        <f t="shared" si="18"/>
        <v>0</v>
      </c>
      <c r="O94" s="196">
        <f t="shared" si="18"/>
        <v>0</v>
      </c>
      <c r="P94" s="196">
        <f t="shared" si="18"/>
        <v>0</v>
      </c>
      <c r="Q94" s="196">
        <f t="shared" si="18"/>
        <v>0</v>
      </c>
      <c r="R94" s="196">
        <f t="shared" si="18"/>
        <v>0</v>
      </c>
      <c r="S94" s="196">
        <f t="shared" si="18"/>
        <v>0</v>
      </c>
      <c r="T94" s="196">
        <f t="shared" si="18"/>
        <v>0</v>
      </c>
      <c r="U94" s="196">
        <f t="shared" si="18"/>
        <v>0</v>
      </c>
      <c r="V94" s="196">
        <f t="shared" si="15"/>
        <v>0</v>
      </c>
      <c r="W94" s="196">
        <f t="shared" si="16"/>
        <v>0</v>
      </c>
    </row>
    <row r="95" spans="1:23">
      <c r="A95" s="189"/>
      <c r="B95" s="833"/>
      <c r="C95" s="34"/>
      <c r="D95" s="34"/>
      <c r="E95" s="191"/>
      <c r="F95" s="190"/>
      <c r="G95" s="190"/>
      <c r="H95" s="196">
        <f t="shared" si="19"/>
        <v>0</v>
      </c>
      <c r="I95" s="196">
        <f>IF($D95=I$10,$E95,0)</f>
        <v>0</v>
      </c>
      <c r="J95" s="196">
        <f t="shared" ref="I95:U110" si="20">IF($D95=J$10,$E95,0)</f>
        <v>0</v>
      </c>
      <c r="K95" s="196">
        <f t="shared" si="20"/>
        <v>0</v>
      </c>
      <c r="L95" s="196">
        <f t="shared" si="20"/>
        <v>0</v>
      </c>
      <c r="M95" s="196">
        <f t="shared" si="20"/>
        <v>0</v>
      </c>
      <c r="N95" s="196">
        <f t="shared" si="20"/>
        <v>0</v>
      </c>
      <c r="O95" s="196">
        <f t="shared" si="20"/>
        <v>0</v>
      </c>
      <c r="P95" s="196">
        <f t="shared" si="20"/>
        <v>0</v>
      </c>
      <c r="Q95" s="196">
        <f t="shared" si="20"/>
        <v>0</v>
      </c>
      <c r="R95" s="196">
        <f t="shared" si="20"/>
        <v>0</v>
      </c>
      <c r="S95" s="196">
        <f t="shared" si="20"/>
        <v>0</v>
      </c>
      <c r="T95" s="196">
        <f t="shared" si="20"/>
        <v>0</v>
      </c>
      <c r="U95" s="196">
        <f t="shared" si="20"/>
        <v>0</v>
      </c>
      <c r="V95" s="196">
        <f t="shared" si="15"/>
        <v>0</v>
      </c>
      <c r="W95" s="196">
        <f t="shared" si="16"/>
        <v>0</v>
      </c>
    </row>
    <row r="96" spans="1:23">
      <c r="A96" s="189"/>
      <c r="B96" s="833"/>
      <c r="C96" s="34"/>
      <c r="D96" s="34"/>
      <c r="E96" s="191"/>
      <c r="F96" s="190"/>
      <c r="G96" s="190"/>
      <c r="H96" s="196">
        <f t="shared" si="19"/>
        <v>0</v>
      </c>
      <c r="I96" s="196">
        <f t="shared" si="20"/>
        <v>0</v>
      </c>
      <c r="J96" s="196">
        <f t="shared" si="20"/>
        <v>0</v>
      </c>
      <c r="K96" s="196">
        <f t="shared" si="20"/>
        <v>0</v>
      </c>
      <c r="L96" s="196">
        <f t="shared" si="20"/>
        <v>0</v>
      </c>
      <c r="M96" s="196">
        <f t="shared" si="20"/>
        <v>0</v>
      </c>
      <c r="N96" s="196">
        <f t="shared" si="20"/>
        <v>0</v>
      </c>
      <c r="O96" s="196">
        <f t="shared" si="20"/>
        <v>0</v>
      </c>
      <c r="P96" s="196">
        <f t="shared" si="20"/>
        <v>0</v>
      </c>
      <c r="Q96" s="196">
        <f t="shared" si="20"/>
        <v>0</v>
      </c>
      <c r="R96" s="196">
        <f t="shared" si="20"/>
        <v>0</v>
      </c>
      <c r="S96" s="196">
        <f t="shared" si="20"/>
        <v>0</v>
      </c>
      <c r="T96" s="196">
        <f t="shared" si="20"/>
        <v>0</v>
      </c>
      <c r="U96" s="196">
        <f t="shared" si="20"/>
        <v>0</v>
      </c>
      <c r="V96" s="196">
        <f t="shared" si="15"/>
        <v>0</v>
      </c>
      <c r="W96" s="196">
        <f t="shared" si="16"/>
        <v>0</v>
      </c>
    </row>
    <row r="97" spans="1:23">
      <c r="A97" s="189"/>
      <c r="B97" s="833"/>
      <c r="C97" s="34"/>
      <c r="D97" s="34"/>
      <c r="E97" s="191"/>
      <c r="F97" s="190"/>
      <c r="G97" s="190"/>
      <c r="H97" s="196">
        <f t="shared" si="19"/>
        <v>0</v>
      </c>
      <c r="I97" s="196">
        <f t="shared" si="20"/>
        <v>0</v>
      </c>
      <c r="J97" s="196">
        <f t="shared" si="20"/>
        <v>0</v>
      </c>
      <c r="K97" s="196">
        <f t="shared" si="20"/>
        <v>0</v>
      </c>
      <c r="L97" s="196">
        <f t="shared" si="20"/>
        <v>0</v>
      </c>
      <c r="M97" s="196">
        <f t="shared" si="20"/>
        <v>0</v>
      </c>
      <c r="N97" s="196">
        <f t="shared" si="20"/>
        <v>0</v>
      </c>
      <c r="O97" s="196">
        <f t="shared" si="20"/>
        <v>0</v>
      </c>
      <c r="P97" s="196">
        <f t="shared" si="20"/>
        <v>0</v>
      </c>
      <c r="Q97" s="196">
        <f t="shared" si="20"/>
        <v>0</v>
      </c>
      <c r="R97" s="196">
        <f t="shared" si="20"/>
        <v>0</v>
      </c>
      <c r="S97" s="196">
        <f t="shared" si="20"/>
        <v>0</v>
      </c>
      <c r="T97" s="196">
        <f t="shared" si="20"/>
        <v>0</v>
      </c>
      <c r="U97" s="196">
        <f t="shared" si="20"/>
        <v>0</v>
      </c>
      <c r="V97" s="196">
        <f t="shared" si="15"/>
        <v>0</v>
      </c>
      <c r="W97" s="196">
        <f t="shared" si="16"/>
        <v>0</v>
      </c>
    </row>
    <row r="98" spans="1:23">
      <c r="A98" s="189"/>
      <c r="B98" s="833"/>
      <c r="C98" s="34"/>
      <c r="D98" s="34"/>
      <c r="E98" s="191"/>
      <c r="F98" s="190"/>
      <c r="G98" s="190"/>
      <c r="H98" s="196">
        <f t="shared" si="19"/>
        <v>0</v>
      </c>
      <c r="I98" s="196">
        <f t="shared" si="20"/>
        <v>0</v>
      </c>
      <c r="J98" s="196">
        <f t="shared" si="20"/>
        <v>0</v>
      </c>
      <c r="K98" s="196">
        <f t="shared" si="20"/>
        <v>0</v>
      </c>
      <c r="L98" s="196">
        <f t="shared" si="20"/>
        <v>0</v>
      </c>
      <c r="M98" s="196">
        <f t="shared" si="20"/>
        <v>0</v>
      </c>
      <c r="N98" s="196">
        <f t="shared" si="20"/>
        <v>0</v>
      </c>
      <c r="O98" s="196">
        <f t="shared" si="20"/>
        <v>0</v>
      </c>
      <c r="P98" s="196">
        <f t="shared" si="20"/>
        <v>0</v>
      </c>
      <c r="Q98" s="196">
        <f t="shared" si="20"/>
        <v>0</v>
      </c>
      <c r="R98" s="196">
        <f t="shared" si="20"/>
        <v>0</v>
      </c>
      <c r="S98" s="196">
        <f t="shared" si="20"/>
        <v>0</v>
      </c>
      <c r="T98" s="196">
        <f t="shared" si="20"/>
        <v>0</v>
      </c>
      <c r="U98" s="196">
        <f t="shared" si="20"/>
        <v>0</v>
      </c>
      <c r="V98" s="196">
        <f t="shared" si="15"/>
        <v>0</v>
      </c>
      <c r="W98" s="196">
        <f t="shared" si="16"/>
        <v>0</v>
      </c>
    </row>
    <row r="99" spans="1:23">
      <c r="A99" s="189"/>
      <c r="B99" s="833"/>
      <c r="C99" s="34"/>
      <c r="D99" s="34"/>
      <c r="E99" s="191"/>
      <c r="F99" s="190"/>
      <c r="G99" s="190"/>
      <c r="H99" s="196">
        <f t="shared" si="19"/>
        <v>0</v>
      </c>
      <c r="I99" s="196">
        <f t="shared" si="20"/>
        <v>0</v>
      </c>
      <c r="J99" s="196">
        <f t="shared" si="20"/>
        <v>0</v>
      </c>
      <c r="K99" s="196">
        <f t="shared" si="20"/>
        <v>0</v>
      </c>
      <c r="L99" s="196">
        <f t="shared" si="20"/>
        <v>0</v>
      </c>
      <c r="M99" s="196">
        <f t="shared" si="20"/>
        <v>0</v>
      </c>
      <c r="N99" s="196">
        <f t="shared" si="20"/>
        <v>0</v>
      </c>
      <c r="O99" s="196">
        <f t="shared" si="20"/>
        <v>0</v>
      </c>
      <c r="P99" s="196">
        <f t="shared" si="20"/>
        <v>0</v>
      </c>
      <c r="Q99" s="196">
        <f t="shared" si="20"/>
        <v>0</v>
      </c>
      <c r="R99" s="196">
        <f t="shared" si="20"/>
        <v>0</v>
      </c>
      <c r="S99" s="196">
        <f t="shared" si="20"/>
        <v>0</v>
      </c>
      <c r="T99" s="196">
        <f t="shared" si="20"/>
        <v>0</v>
      </c>
      <c r="U99" s="196">
        <f t="shared" si="20"/>
        <v>0</v>
      </c>
      <c r="V99" s="196">
        <f t="shared" si="15"/>
        <v>0</v>
      </c>
      <c r="W99" s="196">
        <f t="shared" si="16"/>
        <v>0</v>
      </c>
    </row>
    <row r="100" spans="1:23">
      <c r="A100" s="189"/>
      <c r="B100" s="833"/>
      <c r="C100" s="34"/>
      <c r="D100" s="34"/>
      <c r="E100" s="191"/>
      <c r="F100" s="190"/>
      <c r="G100" s="190"/>
      <c r="H100" s="196">
        <f t="shared" si="19"/>
        <v>0</v>
      </c>
      <c r="I100" s="196">
        <f t="shared" si="20"/>
        <v>0</v>
      </c>
      <c r="J100" s="196">
        <f t="shared" si="20"/>
        <v>0</v>
      </c>
      <c r="K100" s="196">
        <f t="shared" si="20"/>
        <v>0</v>
      </c>
      <c r="L100" s="196">
        <f t="shared" si="20"/>
        <v>0</v>
      </c>
      <c r="M100" s="196">
        <f t="shared" si="20"/>
        <v>0</v>
      </c>
      <c r="N100" s="196">
        <f t="shared" si="20"/>
        <v>0</v>
      </c>
      <c r="O100" s="196">
        <f t="shared" si="20"/>
        <v>0</v>
      </c>
      <c r="P100" s="196">
        <f t="shared" si="20"/>
        <v>0</v>
      </c>
      <c r="Q100" s="196">
        <f t="shared" si="20"/>
        <v>0</v>
      </c>
      <c r="R100" s="196">
        <f t="shared" si="20"/>
        <v>0</v>
      </c>
      <c r="S100" s="196">
        <f t="shared" si="20"/>
        <v>0</v>
      </c>
      <c r="T100" s="196">
        <f t="shared" si="20"/>
        <v>0</v>
      </c>
      <c r="U100" s="196">
        <f t="shared" si="20"/>
        <v>0</v>
      </c>
      <c r="V100" s="196">
        <f t="shared" si="15"/>
        <v>0</v>
      </c>
      <c r="W100" s="196">
        <f t="shared" si="16"/>
        <v>0</v>
      </c>
    </row>
    <row r="101" spans="1:23">
      <c r="A101" s="189"/>
      <c r="B101" s="833"/>
      <c r="C101" s="34"/>
      <c r="D101" s="34"/>
      <c r="E101" s="191"/>
      <c r="F101" s="190"/>
      <c r="G101" s="190"/>
      <c r="H101" s="196">
        <f t="shared" si="19"/>
        <v>0</v>
      </c>
      <c r="I101" s="196">
        <f t="shared" si="20"/>
        <v>0</v>
      </c>
      <c r="J101" s="196">
        <f t="shared" si="20"/>
        <v>0</v>
      </c>
      <c r="K101" s="196">
        <f t="shared" si="20"/>
        <v>0</v>
      </c>
      <c r="L101" s="196">
        <f t="shared" si="20"/>
        <v>0</v>
      </c>
      <c r="M101" s="196">
        <f t="shared" si="20"/>
        <v>0</v>
      </c>
      <c r="N101" s="196">
        <f t="shared" si="20"/>
        <v>0</v>
      </c>
      <c r="O101" s="196">
        <f t="shared" si="20"/>
        <v>0</v>
      </c>
      <c r="P101" s="196">
        <f t="shared" si="20"/>
        <v>0</v>
      </c>
      <c r="Q101" s="196">
        <f t="shared" si="20"/>
        <v>0</v>
      </c>
      <c r="R101" s="196">
        <f t="shared" si="20"/>
        <v>0</v>
      </c>
      <c r="S101" s="196">
        <f t="shared" si="20"/>
        <v>0</v>
      </c>
      <c r="T101" s="196">
        <f t="shared" si="20"/>
        <v>0</v>
      </c>
      <c r="U101" s="196">
        <f t="shared" si="20"/>
        <v>0</v>
      </c>
      <c r="V101" s="196">
        <f t="shared" si="15"/>
        <v>0</v>
      </c>
      <c r="W101" s="196">
        <f t="shared" si="16"/>
        <v>0</v>
      </c>
    </row>
    <row r="102" spans="1:23">
      <c r="A102" s="189"/>
      <c r="B102" s="833"/>
      <c r="C102" s="34"/>
      <c r="D102" s="34"/>
      <c r="E102" s="191"/>
      <c r="F102" s="190"/>
      <c r="G102" s="190"/>
      <c r="H102" s="196">
        <f t="shared" si="19"/>
        <v>0</v>
      </c>
      <c r="I102" s="196">
        <f t="shared" si="20"/>
        <v>0</v>
      </c>
      <c r="J102" s="196">
        <f t="shared" si="20"/>
        <v>0</v>
      </c>
      <c r="K102" s="196">
        <f t="shared" si="20"/>
        <v>0</v>
      </c>
      <c r="L102" s="196">
        <f t="shared" si="20"/>
        <v>0</v>
      </c>
      <c r="M102" s="196">
        <f t="shared" si="20"/>
        <v>0</v>
      </c>
      <c r="N102" s="196">
        <f t="shared" si="20"/>
        <v>0</v>
      </c>
      <c r="O102" s="196">
        <f t="shared" si="20"/>
        <v>0</v>
      </c>
      <c r="P102" s="196">
        <f t="shared" si="20"/>
        <v>0</v>
      </c>
      <c r="Q102" s="196">
        <f t="shared" si="20"/>
        <v>0</v>
      </c>
      <c r="R102" s="196">
        <f t="shared" si="20"/>
        <v>0</v>
      </c>
      <c r="S102" s="196">
        <f t="shared" si="20"/>
        <v>0</v>
      </c>
      <c r="T102" s="196">
        <f t="shared" si="20"/>
        <v>0</v>
      </c>
      <c r="U102" s="196">
        <f t="shared" si="20"/>
        <v>0</v>
      </c>
      <c r="V102" s="196">
        <f t="shared" si="15"/>
        <v>0</v>
      </c>
      <c r="W102" s="196">
        <f t="shared" si="16"/>
        <v>0</v>
      </c>
    </row>
    <row r="103" spans="1:23">
      <c r="A103" s="189"/>
      <c r="B103" s="833"/>
      <c r="C103" s="34"/>
      <c r="D103" s="34"/>
      <c r="E103" s="191"/>
      <c r="F103" s="190"/>
      <c r="G103" s="190"/>
      <c r="H103" s="196">
        <f t="shared" si="19"/>
        <v>0</v>
      </c>
      <c r="I103" s="196">
        <f t="shared" si="20"/>
        <v>0</v>
      </c>
      <c r="J103" s="196">
        <f t="shared" si="20"/>
        <v>0</v>
      </c>
      <c r="K103" s="196">
        <f t="shared" si="20"/>
        <v>0</v>
      </c>
      <c r="L103" s="196">
        <f t="shared" si="20"/>
        <v>0</v>
      </c>
      <c r="M103" s="196">
        <f t="shared" si="20"/>
        <v>0</v>
      </c>
      <c r="N103" s="196">
        <f t="shared" si="20"/>
        <v>0</v>
      </c>
      <c r="O103" s="196">
        <f t="shared" si="20"/>
        <v>0</v>
      </c>
      <c r="P103" s="196">
        <f t="shared" si="20"/>
        <v>0</v>
      </c>
      <c r="Q103" s="196">
        <f t="shared" si="20"/>
        <v>0</v>
      </c>
      <c r="R103" s="196">
        <f t="shared" si="20"/>
        <v>0</v>
      </c>
      <c r="S103" s="196">
        <f t="shared" si="20"/>
        <v>0</v>
      </c>
      <c r="T103" s="196">
        <f t="shared" si="20"/>
        <v>0</v>
      </c>
      <c r="U103" s="196">
        <f t="shared" si="20"/>
        <v>0</v>
      </c>
      <c r="V103" s="196">
        <f t="shared" si="15"/>
        <v>0</v>
      </c>
      <c r="W103" s="196">
        <f t="shared" si="16"/>
        <v>0</v>
      </c>
    </row>
    <row r="104" spans="1:23">
      <c r="A104" s="189"/>
      <c r="B104" s="833"/>
      <c r="C104" s="34"/>
      <c r="D104" s="34"/>
      <c r="E104" s="191"/>
      <c r="F104" s="190"/>
      <c r="G104" s="190"/>
      <c r="H104" s="196">
        <f t="shared" si="19"/>
        <v>0</v>
      </c>
      <c r="I104" s="196">
        <f t="shared" si="20"/>
        <v>0</v>
      </c>
      <c r="J104" s="196">
        <f t="shared" si="20"/>
        <v>0</v>
      </c>
      <c r="K104" s="196">
        <f t="shared" si="20"/>
        <v>0</v>
      </c>
      <c r="L104" s="196">
        <f t="shared" si="20"/>
        <v>0</v>
      </c>
      <c r="M104" s="196">
        <f t="shared" si="20"/>
        <v>0</v>
      </c>
      <c r="N104" s="196">
        <f t="shared" si="20"/>
        <v>0</v>
      </c>
      <c r="O104" s="196">
        <f t="shared" si="20"/>
        <v>0</v>
      </c>
      <c r="P104" s="196">
        <f t="shared" si="20"/>
        <v>0</v>
      </c>
      <c r="Q104" s="196">
        <f t="shared" si="20"/>
        <v>0</v>
      </c>
      <c r="R104" s="196">
        <f t="shared" si="20"/>
        <v>0</v>
      </c>
      <c r="S104" s="196">
        <f t="shared" si="20"/>
        <v>0</v>
      </c>
      <c r="T104" s="196">
        <f t="shared" si="20"/>
        <v>0</v>
      </c>
      <c r="U104" s="196">
        <f t="shared" si="20"/>
        <v>0</v>
      </c>
      <c r="V104" s="196">
        <f t="shared" si="15"/>
        <v>0</v>
      </c>
      <c r="W104" s="196">
        <f t="shared" si="16"/>
        <v>0</v>
      </c>
    </row>
    <row r="105" spans="1:23">
      <c r="A105" s="189"/>
      <c r="B105" s="833"/>
      <c r="C105" s="34"/>
      <c r="D105" s="34"/>
      <c r="E105" s="191"/>
      <c r="F105" s="190"/>
      <c r="G105" s="190"/>
      <c r="H105" s="196">
        <f t="shared" si="19"/>
        <v>0</v>
      </c>
      <c r="I105" s="196">
        <f t="shared" si="20"/>
        <v>0</v>
      </c>
      <c r="J105" s="196">
        <f t="shared" si="20"/>
        <v>0</v>
      </c>
      <c r="K105" s="196">
        <f t="shared" si="20"/>
        <v>0</v>
      </c>
      <c r="L105" s="196">
        <f t="shared" si="20"/>
        <v>0</v>
      </c>
      <c r="M105" s="196">
        <f t="shared" si="20"/>
        <v>0</v>
      </c>
      <c r="N105" s="196">
        <f t="shared" si="20"/>
        <v>0</v>
      </c>
      <c r="O105" s="196">
        <f t="shared" si="20"/>
        <v>0</v>
      </c>
      <c r="P105" s="196">
        <f t="shared" si="20"/>
        <v>0</v>
      </c>
      <c r="Q105" s="196">
        <f t="shared" si="20"/>
        <v>0</v>
      </c>
      <c r="R105" s="196">
        <f t="shared" si="20"/>
        <v>0</v>
      </c>
      <c r="S105" s="196">
        <f t="shared" si="20"/>
        <v>0</v>
      </c>
      <c r="T105" s="196">
        <f t="shared" si="20"/>
        <v>0</v>
      </c>
      <c r="U105" s="196">
        <f t="shared" si="20"/>
        <v>0</v>
      </c>
      <c r="V105" s="196">
        <f t="shared" si="15"/>
        <v>0</v>
      </c>
      <c r="W105" s="196">
        <f t="shared" si="16"/>
        <v>0</v>
      </c>
    </row>
    <row r="106" spans="1:23">
      <c r="A106" s="189"/>
      <c r="B106" s="833"/>
      <c r="C106" s="34"/>
      <c r="D106" s="34"/>
      <c r="E106" s="191"/>
      <c r="F106" s="190"/>
      <c r="G106" s="190"/>
      <c r="H106" s="196">
        <f t="shared" si="19"/>
        <v>0</v>
      </c>
      <c r="I106" s="196">
        <f t="shared" si="20"/>
        <v>0</v>
      </c>
      <c r="J106" s="196">
        <f t="shared" si="20"/>
        <v>0</v>
      </c>
      <c r="K106" s="196">
        <f t="shared" si="20"/>
        <v>0</v>
      </c>
      <c r="L106" s="196">
        <f t="shared" si="20"/>
        <v>0</v>
      </c>
      <c r="M106" s="196">
        <f t="shared" si="20"/>
        <v>0</v>
      </c>
      <c r="N106" s="196">
        <f t="shared" si="20"/>
        <v>0</v>
      </c>
      <c r="O106" s="196">
        <f t="shared" si="20"/>
        <v>0</v>
      </c>
      <c r="P106" s="196">
        <f t="shared" si="20"/>
        <v>0</v>
      </c>
      <c r="Q106" s="196">
        <f t="shared" si="20"/>
        <v>0</v>
      </c>
      <c r="R106" s="196">
        <f t="shared" si="20"/>
        <v>0</v>
      </c>
      <c r="S106" s="196">
        <f t="shared" si="20"/>
        <v>0</v>
      </c>
      <c r="T106" s="196">
        <f t="shared" si="20"/>
        <v>0</v>
      </c>
      <c r="U106" s="196">
        <f t="shared" si="20"/>
        <v>0</v>
      </c>
      <c r="V106" s="196">
        <f t="shared" si="15"/>
        <v>0</v>
      </c>
      <c r="W106" s="196">
        <f t="shared" si="16"/>
        <v>0</v>
      </c>
    </row>
    <row r="107" spans="1:23">
      <c r="A107" s="189"/>
      <c r="B107" s="833"/>
      <c r="C107" s="34"/>
      <c r="D107" s="34"/>
      <c r="E107" s="191"/>
      <c r="F107" s="190"/>
      <c r="G107" s="190"/>
      <c r="H107" s="196">
        <f t="shared" si="19"/>
        <v>0</v>
      </c>
      <c r="I107" s="196">
        <f t="shared" si="20"/>
        <v>0</v>
      </c>
      <c r="J107" s="196">
        <f t="shared" si="20"/>
        <v>0</v>
      </c>
      <c r="K107" s="196">
        <f t="shared" si="20"/>
        <v>0</v>
      </c>
      <c r="L107" s="196">
        <f t="shared" si="20"/>
        <v>0</v>
      </c>
      <c r="M107" s="196">
        <f t="shared" si="20"/>
        <v>0</v>
      </c>
      <c r="N107" s="196">
        <f t="shared" si="20"/>
        <v>0</v>
      </c>
      <c r="O107" s="196">
        <f t="shared" si="20"/>
        <v>0</v>
      </c>
      <c r="P107" s="196">
        <f t="shared" si="20"/>
        <v>0</v>
      </c>
      <c r="Q107" s="196">
        <f t="shared" si="20"/>
        <v>0</v>
      </c>
      <c r="R107" s="196">
        <f t="shared" si="20"/>
        <v>0</v>
      </c>
      <c r="S107" s="196">
        <f t="shared" si="20"/>
        <v>0</v>
      </c>
      <c r="T107" s="196">
        <f t="shared" si="20"/>
        <v>0</v>
      </c>
      <c r="U107" s="196">
        <f t="shared" si="20"/>
        <v>0</v>
      </c>
      <c r="V107" s="196">
        <f t="shared" si="15"/>
        <v>0</v>
      </c>
      <c r="W107" s="196">
        <f t="shared" si="16"/>
        <v>0</v>
      </c>
    </row>
    <row r="108" spans="1:23">
      <c r="A108" s="189"/>
      <c r="B108" s="833"/>
      <c r="C108" s="34"/>
      <c r="D108" s="34"/>
      <c r="E108" s="191"/>
      <c r="F108" s="190"/>
      <c r="G108" s="190"/>
      <c r="H108" s="196">
        <f t="shared" si="19"/>
        <v>0</v>
      </c>
      <c r="I108" s="196">
        <f t="shared" si="20"/>
        <v>0</v>
      </c>
      <c r="J108" s="196">
        <f t="shared" si="20"/>
        <v>0</v>
      </c>
      <c r="K108" s="196">
        <f t="shared" si="20"/>
        <v>0</v>
      </c>
      <c r="L108" s="196">
        <f t="shared" si="20"/>
        <v>0</v>
      </c>
      <c r="M108" s="196">
        <f t="shared" si="20"/>
        <v>0</v>
      </c>
      <c r="N108" s="196">
        <f t="shared" si="20"/>
        <v>0</v>
      </c>
      <c r="O108" s="196">
        <f t="shared" si="20"/>
        <v>0</v>
      </c>
      <c r="P108" s="196">
        <f t="shared" si="20"/>
        <v>0</v>
      </c>
      <c r="Q108" s="196">
        <f t="shared" si="20"/>
        <v>0</v>
      </c>
      <c r="R108" s="196">
        <f t="shared" si="20"/>
        <v>0</v>
      </c>
      <c r="S108" s="196">
        <f t="shared" si="20"/>
        <v>0</v>
      </c>
      <c r="T108" s="196">
        <f t="shared" si="20"/>
        <v>0</v>
      </c>
      <c r="U108" s="196">
        <f t="shared" si="20"/>
        <v>0</v>
      </c>
      <c r="V108" s="196">
        <f t="shared" si="15"/>
        <v>0</v>
      </c>
      <c r="W108" s="196">
        <f t="shared" si="16"/>
        <v>0</v>
      </c>
    </row>
    <row r="109" spans="1:23">
      <c r="A109" s="189"/>
      <c r="B109" s="833"/>
      <c r="C109" s="34"/>
      <c r="D109" s="34"/>
      <c r="E109" s="191"/>
      <c r="F109" s="190"/>
      <c r="G109" s="190"/>
      <c r="H109" s="196">
        <f t="shared" si="19"/>
        <v>0</v>
      </c>
      <c r="I109" s="196">
        <f t="shared" si="20"/>
        <v>0</v>
      </c>
      <c r="J109" s="196">
        <f t="shared" si="20"/>
        <v>0</v>
      </c>
      <c r="K109" s="196">
        <f t="shared" si="20"/>
        <v>0</v>
      </c>
      <c r="L109" s="196">
        <f t="shared" si="20"/>
        <v>0</v>
      </c>
      <c r="M109" s="196">
        <f t="shared" si="20"/>
        <v>0</v>
      </c>
      <c r="N109" s="196">
        <f t="shared" si="20"/>
        <v>0</v>
      </c>
      <c r="O109" s="196">
        <f t="shared" si="20"/>
        <v>0</v>
      </c>
      <c r="P109" s="196">
        <f t="shared" si="20"/>
        <v>0</v>
      </c>
      <c r="Q109" s="196">
        <f t="shared" si="20"/>
        <v>0</v>
      </c>
      <c r="R109" s="196">
        <f t="shared" si="20"/>
        <v>0</v>
      </c>
      <c r="S109" s="196">
        <f t="shared" si="20"/>
        <v>0</v>
      </c>
      <c r="T109" s="196">
        <f t="shared" si="20"/>
        <v>0</v>
      </c>
      <c r="U109" s="196">
        <f t="shared" si="20"/>
        <v>0</v>
      </c>
      <c r="V109" s="196">
        <f t="shared" si="15"/>
        <v>0</v>
      </c>
      <c r="W109" s="196">
        <f t="shared" si="16"/>
        <v>0</v>
      </c>
    </row>
    <row r="110" spans="1:23">
      <c r="A110" s="189"/>
      <c r="B110" s="833"/>
      <c r="C110" s="34"/>
      <c r="D110" s="34"/>
      <c r="E110" s="191"/>
      <c r="F110" s="190"/>
      <c r="G110" s="190"/>
      <c r="H110" s="196">
        <f t="shared" si="19"/>
        <v>0</v>
      </c>
      <c r="I110" s="196">
        <f t="shared" si="20"/>
        <v>0</v>
      </c>
      <c r="J110" s="196">
        <f t="shared" si="20"/>
        <v>0</v>
      </c>
      <c r="K110" s="196">
        <f t="shared" si="20"/>
        <v>0</v>
      </c>
      <c r="L110" s="196">
        <f t="shared" si="20"/>
        <v>0</v>
      </c>
      <c r="M110" s="196">
        <f t="shared" si="20"/>
        <v>0</v>
      </c>
      <c r="N110" s="196">
        <f t="shared" si="20"/>
        <v>0</v>
      </c>
      <c r="O110" s="196">
        <f t="shared" si="20"/>
        <v>0</v>
      </c>
      <c r="P110" s="196">
        <f t="shared" si="20"/>
        <v>0</v>
      </c>
      <c r="Q110" s="196">
        <f t="shared" si="20"/>
        <v>0</v>
      </c>
      <c r="R110" s="196">
        <f t="shared" si="20"/>
        <v>0</v>
      </c>
      <c r="S110" s="196">
        <f t="shared" si="20"/>
        <v>0</v>
      </c>
      <c r="T110" s="196">
        <f t="shared" si="20"/>
        <v>0</v>
      </c>
      <c r="U110" s="196">
        <f t="shared" si="20"/>
        <v>0</v>
      </c>
      <c r="V110" s="196">
        <f t="shared" si="15"/>
        <v>0</v>
      </c>
      <c r="W110" s="196">
        <f t="shared" si="16"/>
        <v>0</v>
      </c>
    </row>
    <row r="111" spans="1:23">
      <c r="A111" s="189"/>
      <c r="B111" s="833"/>
      <c r="C111" s="34"/>
      <c r="D111" s="34"/>
      <c r="E111" s="191"/>
      <c r="F111" s="190"/>
      <c r="G111" s="190"/>
      <c r="H111" s="196">
        <f t="shared" si="19"/>
        <v>0</v>
      </c>
      <c r="I111" s="196">
        <f t="shared" ref="I111:U120" si="21">IF($D111=I$10,$E111,0)</f>
        <v>0</v>
      </c>
      <c r="J111" s="196">
        <f t="shared" si="21"/>
        <v>0</v>
      </c>
      <c r="K111" s="196">
        <f t="shared" si="21"/>
        <v>0</v>
      </c>
      <c r="L111" s="196">
        <f t="shared" si="21"/>
        <v>0</v>
      </c>
      <c r="M111" s="196">
        <f t="shared" si="21"/>
        <v>0</v>
      </c>
      <c r="N111" s="196">
        <f t="shared" si="21"/>
        <v>0</v>
      </c>
      <c r="O111" s="196">
        <f t="shared" si="21"/>
        <v>0</v>
      </c>
      <c r="P111" s="196">
        <f t="shared" si="21"/>
        <v>0</v>
      </c>
      <c r="Q111" s="196">
        <f t="shared" si="21"/>
        <v>0</v>
      </c>
      <c r="R111" s="196">
        <f t="shared" si="21"/>
        <v>0</v>
      </c>
      <c r="S111" s="196">
        <f t="shared" si="21"/>
        <v>0</v>
      </c>
      <c r="T111" s="196">
        <f t="shared" si="21"/>
        <v>0</v>
      </c>
      <c r="U111" s="196">
        <f t="shared" si="21"/>
        <v>0</v>
      </c>
      <c r="V111" s="196">
        <f t="shared" si="15"/>
        <v>0</v>
      </c>
      <c r="W111" s="196">
        <f t="shared" si="16"/>
        <v>0</v>
      </c>
    </row>
    <row r="112" spans="1:23">
      <c r="A112" s="189"/>
      <c r="B112" s="833"/>
      <c r="C112" s="34"/>
      <c r="D112" s="34"/>
      <c r="E112" s="191"/>
      <c r="F112" s="190"/>
      <c r="G112" s="190"/>
      <c r="H112" s="196">
        <f t="shared" si="19"/>
        <v>0</v>
      </c>
      <c r="I112" s="196">
        <f t="shared" si="21"/>
        <v>0</v>
      </c>
      <c r="J112" s="196">
        <f t="shared" si="21"/>
        <v>0</v>
      </c>
      <c r="K112" s="196">
        <f t="shared" si="21"/>
        <v>0</v>
      </c>
      <c r="L112" s="196">
        <f t="shared" si="21"/>
        <v>0</v>
      </c>
      <c r="M112" s="196">
        <f t="shared" si="21"/>
        <v>0</v>
      </c>
      <c r="N112" s="196">
        <f t="shared" si="21"/>
        <v>0</v>
      </c>
      <c r="O112" s="196">
        <f t="shared" si="21"/>
        <v>0</v>
      </c>
      <c r="P112" s="196">
        <f t="shared" si="21"/>
        <v>0</v>
      </c>
      <c r="Q112" s="196">
        <f t="shared" si="21"/>
        <v>0</v>
      </c>
      <c r="R112" s="196">
        <f t="shared" si="21"/>
        <v>0</v>
      </c>
      <c r="S112" s="196">
        <f t="shared" si="21"/>
        <v>0</v>
      </c>
      <c r="T112" s="196">
        <f t="shared" si="21"/>
        <v>0</v>
      </c>
      <c r="U112" s="196">
        <f t="shared" si="21"/>
        <v>0</v>
      </c>
      <c r="V112" s="196">
        <f t="shared" si="15"/>
        <v>0</v>
      </c>
      <c r="W112" s="196">
        <f t="shared" si="16"/>
        <v>0</v>
      </c>
    </row>
    <row r="113" spans="1:23">
      <c r="A113" s="189"/>
      <c r="B113" s="833"/>
      <c r="C113" s="34"/>
      <c r="D113" s="34"/>
      <c r="E113" s="191"/>
      <c r="F113" s="190"/>
      <c r="G113" s="190"/>
      <c r="H113" s="196">
        <f t="shared" si="19"/>
        <v>0</v>
      </c>
      <c r="I113" s="196">
        <f t="shared" si="21"/>
        <v>0</v>
      </c>
      <c r="J113" s="196">
        <f t="shared" si="21"/>
        <v>0</v>
      </c>
      <c r="K113" s="196">
        <f t="shared" si="21"/>
        <v>0</v>
      </c>
      <c r="L113" s="196">
        <f t="shared" si="21"/>
        <v>0</v>
      </c>
      <c r="M113" s="196">
        <f t="shared" si="21"/>
        <v>0</v>
      </c>
      <c r="N113" s="196">
        <f t="shared" si="21"/>
        <v>0</v>
      </c>
      <c r="O113" s="196">
        <f t="shared" si="21"/>
        <v>0</v>
      </c>
      <c r="P113" s="196">
        <f t="shared" si="21"/>
        <v>0</v>
      </c>
      <c r="Q113" s="196">
        <f t="shared" si="21"/>
        <v>0</v>
      </c>
      <c r="R113" s="196">
        <f t="shared" si="21"/>
        <v>0</v>
      </c>
      <c r="S113" s="196">
        <f t="shared" si="21"/>
        <v>0</v>
      </c>
      <c r="T113" s="196">
        <f t="shared" si="21"/>
        <v>0</v>
      </c>
      <c r="U113" s="196">
        <f t="shared" si="21"/>
        <v>0</v>
      </c>
      <c r="V113" s="196">
        <f t="shared" si="15"/>
        <v>0</v>
      </c>
      <c r="W113" s="196">
        <f t="shared" si="16"/>
        <v>0</v>
      </c>
    </row>
    <row r="114" spans="1:23">
      <c r="A114" s="189"/>
      <c r="B114" s="833"/>
      <c r="C114" s="34"/>
      <c r="D114" s="34"/>
      <c r="E114" s="191"/>
      <c r="F114" s="190"/>
      <c r="G114" s="190"/>
      <c r="H114" s="196">
        <f t="shared" si="19"/>
        <v>0</v>
      </c>
      <c r="I114" s="196">
        <f t="shared" si="21"/>
        <v>0</v>
      </c>
      <c r="J114" s="196">
        <f t="shared" si="21"/>
        <v>0</v>
      </c>
      <c r="K114" s="196">
        <f t="shared" si="21"/>
        <v>0</v>
      </c>
      <c r="L114" s="196">
        <f t="shared" si="21"/>
        <v>0</v>
      </c>
      <c r="M114" s="196">
        <f t="shared" si="21"/>
        <v>0</v>
      </c>
      <c r="N114" s="196">
        <f t="shared" si="21"/>
        <v>0</v>
      </c>
      <c r="O114" s="196">
        <f t="shared" si="21"/>
        <v>0</v>
      </c>
      <c r="P114" s="196">
        <f t="shared" si="21"/>
        <v>0</v>
      </c>
      <c r="Q114" s="196">
        <f t="shared" si="21"/>
        <v>0</v>
      </c>
      <c r="R114" s="196">
        <f t="shared" si="21"/>
        <v>0</v>
      </c>
      <c r="S114" s="196">
        <f t="shared" si="21"/>
        <v>0</v>
      </c>
      <c r="T114" s="196">
        <f t="shared" si="21"/>
        <v>0</v>
      </c>
      <c r="U114" s="196">
        <f t="shared" si="21"/>
        <v>0</v>
      </c>
      <c r="V114" s="196">
        <f t="shared" si="15"/>
        <v>0</v>
      </c>
      <c r="W114" s="196">
        <f t="shared" si="16"/>
        <v>0</v>
      </c>
    </row>
    <row r="115" spans="1:23">
      <c r="A115" s="189"/>
      <c r="B115" s="833"/>
      <c r="C115" s="34"/>
      <c r="D115" s="34"/>
      <c r="E115" s="191"/>
      <c r="F115" s="190"/>
      <c r="G115" s="190"/>
      <c r="H115" s="196">
        <f t="shared" si="19"/>
        <v>0</v>
      </c>
      <c r="I115" s="196">
        <f t="shared" si="21"/>
        <v>0</v>
      </c>
      <c r="J115" s="196">
        <f t="shared" si="21"/>
        <v>0</v>
      </c>
      <c r="K115" s="196">
        <f t="shared" si="21"/>
        <v>0</v>
      </c>
      <c r="L115" s="196">
        <f t="shared" si="21"/>
        <v>0</v>
      </c>
      <c r="M115" s="196">
        <f t="shared" si="21"/>
        <v>0</v>
      </c>
      <c r="N115" s="196">
        <f t="shared" si="21"/>
        <v>0</v>
      </c>
      <c r="O115" s="196">
        <f t="shared" si="21"/>
        <v>0</v>
      </c>
      <c r="P115" s="196">
        <f t="shared" si="21"/>
        <v>0</v>
      </c>
      <c r="Q115" s="196">
        <f t="shared" si="21"/>
        <v>0</v>
      </c>
      <c r="R115" s="196">
        <f t="shared" si="21"/>
        <v>0</v>
      </c>
      <c r="S115" s="196">
        <f t="shared" si="21"/>
        <v>0</v>
      </c>
      <c r="T115" s="196">
        <f t="shared" si="21"/>
        <v>0</v>
      </c>
      <c r="U115" s="196">
        <f t="shared" si="21"/>
        <v>0</v>
      </c>
      <c r="V115" s="196">
        <f t="shared" si="15"/>
        <v>0</v>
      </c>
      <c r="W115" s="196">
        <f t="shared" si="16"/>
        <v>0</v>
      </c>
    </row>
    <row r="116" spans="1:23">
      <c r="A116" s="189"/>
      <c r="B116" s="833"/>
      <c r="C116" s="34"/>
      <c r="D116" s="34"/>
      <c r="E116" s="191"/>
      <c r="F116" s="190"/>
      <c r="G116" s="190"/>
      <c r="H116" s="196">
        <f t="shared" si="19"/>
        <v>0</v>
      </c>
      <c r="I116" s="196">
        <f t="shared" si="21"/>
        <v>0</v>
      </c>
      <c r="J116" s="196">
        <f t="shared" si="21"/>
        <v>0</v>
      </c>
      <c r="K116" s="196">
        <f t="shared" si="21"/>
        <v>0</v>
      </c>
      <c r="L116" s="196">
        <f t="shared" si="21"/>
        <v>0</v>
      </c>
      <c r="M116" s="196">
        <f t="shared" si="21"/>
        <v>0</v>
      </c>
      <c r="N116" s="196">
        <f t="shared" si="21"/>
        <v>0</v>
      </c>
      <c r="O116" s="196">
        <f t="shared" si="21"/>
        <v>0</v>
      </c>
      <c r="P116" s="196">
        <f t="shared" si="21"/>
        <v>0</v>
      </c>
      <c r="Q116" s="196">
        <f t="shared" si="21"/>
        <v>0</v>
      </c>
      <c r="R116" s="196">
        <f t="shared" si="21"/>
        <v>0</v>
      </c>
      <c r="S116" s="196">
        <f t="shared" si="21"/>
        <v>0</v>
      </c>
      <c r="T116" s="196">
        <f t="shared" si="21"/>
        <v>0</v>
      </c>
      <c r="U116" s="196">
        <f t="shared" si="21"/>
        <v>0</v>
      </c>
      <c r="V116" s="196">
        <f t="shared" si="15"/>
        <v>0</v>
      </c>
      <c r="W116" s="196">
        <f t="shared" si="16"/>
        <v>0</v>
      </c>
    </row>
    <row r="117" spans="1:23">
      <c r="A117" s="189"/>
      <c r="B117" s="833"/>
      <c r="C117" s="34"/>
      <c r="D117" s="34"/>
      <c r="E117" s="191"/>
      <c r="F117" s="190"/>
      <c r="G117" s="190"/>
      <c r="H117" s="196">
        <f t="shared" si="19"/>
        <v>0</v>
      </c>
      <c r="I117" s="196">
        <f t="shared" si="21"/>
        <v>0</v>
      </c>
      <c r="J117" s="196">
        <f t="shared" si="21"/>
        <v>0</v>
      </c>
      <c r="K117" s="196">
        <f t="shared" si="21"/>
        <v>0</v>
      </c>
      <c r="L117" s="196">
        <f t="shared" si="21"/>
        <v>0</v>
      </c>
      <c r="M117" s="196">
        <f t="shared" si="21"/>
        <v>0</v>
      </c>
      <c r="N117" s="196">
        <f t="shared" si="21"/>
        <v>0</v>
      </c>
      <c r="O117" s="196">
        <f t="shared" si="21"/>
        <v>0</v>
      </c>
      <c r="P117" s="196">
        <f t="shared" si="21"/>
        <v>0</v>
      </c>
      <c r="Q117" s="196">
        <f t="shared" si="21"/>
        <v>0</v>
      </c>
      <c r="R117" s="196">
        <f t="shared" si="21"/>
        <v>0</v>
      </c>
      <c r="S117" s="196">
        <f t="shared" si="21"/>
        <v>0</v>
      </c>
      <c r="T117" s="196">
        <f t="shared" si="21"/>
        <v>0</v>
      </c>
      <c r="U117" s="196">
        <f t="shared" si="21"/>
        <v>0</v>
      </c>
      <c r="V117" s="196">
        <f t="shared" si="15"/>
        <v>0</v>
      </c>
      <c r="W117" s="196">
        <f t="shared" si="16"/>
        <v>0</v>
      </c>
    </row>
    <row r="118" spans="1:23">
      <c r="A118" s="189"/>
      <c r="B118" s="833"/>
      <c r="C118" s="34"/>
      <c r="D118" s="34"/>
      <c r="E118" s="191"/>
      <c r="F118" s="190"/>
      <c r="G118" s="190"/>
      <c r="H118" s="196">
        <f t="shared" si="19"/>
        <v>0</v>
      </c>
      <c r="I118" s="196">
        <f t="shared" si="21"/>
        <v>0</v>
      </c>
      <c r="J118" s="196">
        <f t="shared" si="21"/>
        <v>0</v>
      </c>
      <c r="K118" s="196">
        <f t="shared" si="21"/>
        <v>0</v>
      </c>
      <c r="L118" s="196">
        <f t="shared" si="21"/>
        <v>0</v>
      </c>
      <c r="M118" s="196">
        <f t="shared" si="21"/>
        <v>0</v>
      </c>
      <c r="N118" s="196">
        <f t="shared" si="21"/>
        <v>0</v>
      </c>
      <c r="O118" s="196">
        <f t="shared" si="21"/>
        <v>0</v>
      </c>
      <c r="P118" s="196">
        <f t="shared" si="21"/>
        <v>0</v>
      </c>
      <c r="Q118" s="196">
        <f t="shared" si="21"/>
        <v>0</v>
      </c>
      <c r="R118" s="196">
        <f t="shared" si="21"/>
        <v>0</v>
      </c>
      <c r="S118" s="196">
        <f t="shared" si="21"/>
        <v>0</v>
      </c>
      <c r="T118" s="196">
        <f t="shared" si="21"/>
        <v>0</v>
      </c>
      <c r="U118" s="196">
        <f t="shared" si="21"/>
        <v>0</v>
      </c>
      <c r="V118" s="196">
        <f t="shared" si="15"/>
        <v>0</v>
      </c>
      <c r="W118" s="196">
        <f t="shared" si="16"/>
        <v>0</v>
      </c>
    </row>
    <row r="119" spans="1:23">
      <c r="A119" s="189"/>
      <c r="B119" s="833"/>
      <c r="C119" s="34"/>
      <c r="D119" s="34"/>
      <c r="E119" s="191"/>
      <c r="F119" s="190"/>
      <c r="G119" s="190"/>
      <c r="H119" s="196">
        <f t="shared" si="19"/>
        <v>0</v>
      </c>
      <c r="I119" s="196">
        <f t="shared" si="21"/>
        <v>0</v>
      </c>
      <c r="J119" s="196">
        <f t="shared" si="21"/>
        <v>0</v>
      </c>
      <c r="K119" s="196">
        <f t="shared" si="21"/>
        <v>0</v>
      </c>
      <c r="L119" s="196">
        <f t="shared" si="21"/>
        <v>0</v>
      </c>
      <c r="M119" s="196">
        <f t="shared" si="21"/>
        <v>0</v>
      </c>
      <c r="N119" s="196">
        <f t="shared" si="21"/>
        <v>0</v>
      </c>
      <c r="O119" s="196">
        <f t="shared" si="21"/>
        <v>0</v>
      </c>
      <c r="P119" s="196">
        <f t="shared" si="21"/>
        <v>0</v>
      </c>
      <c r="Q119" s="196">
        <f t="shared" si="21"/>
        <v>0</v>
      </c>
      <c r="R119" s="196">
        <f t="shared" si="21"/>
        <v>0</v>
      </c>
      <c r="S119" s="196">
        <f t="shared" si="21"/>
        <v>0</v>
      </c>
      <c r="T119" s="196">
        <f t="shared" si="21"/>
        <v>0</v>
      </c>
      <c r="U119" s="196">
        <f t="shared" si="21"/>
        <v>0</v>
      </c>
      <c r="V119" s="196">
        <f t="shared" si="15"/>
        <v>0</v>
      </c>
      <c r="W119" s="196">
        <f t="shared" si="16"/>
        <v>0</v>
      </c>
    </row>
    <row r="120" spans="1:23">
      <c r="A120" s="189"/>
      <c r="B120" s="833"/>
      <c r="C120" s="34"/>
      <c r="D120" s="34"/>
      <c r="E120" s="191"/>
      <c r="F120" s="190"/>
      <c r="G120" s="190"/>
      <c r="H120" s="196">
        <f t="shared" si="19"/>
        <v>0</v>
      </c>
      <c r="I120" s="196">
        <f t="shared" si="21"/>
        <v>0</v>
      </c>
      <c r="J120" s="196">
        <f t="shared" si="21"/>
        <v>0</v>
      </c>
      <c r="K120" s="196">
        <f t="shared" si="21"/>
        <v>0</v>
      </c>
      <c r="L120" s="196">
        <f t="shared" si="21"/>
        <v>0</v>
      </c>
      <c r="M120" s="196">
        <f t="shared" si="21"/>
        <v>0</v>
      </c>
      <c r="N120" s="196">
        <f t="shared" si="21"/>
        <v>0</v>
      </c>
      <c r="O120" s="196">
        <f t="shared" si="21"/>
        <v>0</v>
      </c>
      <c r="P120" s="196">
        <f t="shared" si="21"/>
        <v>0</v>
      </c>
      <c r="Q120" s="196">
        <f t="shared" si="21"/>
        <v>0</v>
      </c>
      <c r="R120" s="196">
        <f t="shared" si="21"/>
        <v>0</v>
      </c>
      <c r="S120" s="196">
        <f t="shared" si="21"/>
        <v>0</v>
      </c>
      <c r="T120" s="196">
        <f t="shared" si="21"/>
        <v>0</v>
      </c>
      <c r="U120" s="196">
        <f t="shared" si="21"/>
        <v>0</v>
      </c>
      <c r="V120" s="196">
        <f t="shared" si="15"/>
        <v>0</v>
      </c>
      <c r="W120" s="196">
        <f t="shared" si="16"/>
        <v>0</v>
      </c>
    </row>
    <row r="121" spans="1:23">
      <c r="A121" s="189"/>
      <c r="B121" s="833"/>
      <c r="C121" s="34"/>
      <c r="D121" s="34"/>
      <c r="E121" s="191"/>
      <c r="F121" s="190"/>
      <c r="G121" s="190"/>
      <c r="H121" s="196">
        <f t="shared" si="19"/>
        <v>0</v>
      </c>
      <c r="I121" s="196">
        <f t="shared" ref="I121:U127" si="22">IF($D121=I$10,$E121,0)</f>
        <v>0</v>
      </c>
      <c r="J121" s="196">
        <f t="shared" si="22"/>
        <v>0</v>
      </c>
      <c r="K121" s="196">
        <f t="shared" si="22"/>
        <v>0</v>
      </c>
      <c r="L121" s="196">
        <f t="shared" si="22"/>
        <v>0</v>
      </c>
      <c r="M121" s="196">
        <f t="shared" si="22"/>
        <v>0</v>
      </c>
      <c r="N121" s="196">
        <f t="shared" si="22"/>
        <v>0</v>
      </c>
      <c r="O121" s="196">
        <f t="shared" si="22"/>
        <v>0</v>
      </c>
      <c r="P121" s="196">
        <f t="shared" si="22"/>
        <v>0</v>
      </c>
      <c r="Q121" s="196">
        <f t="shared" si="22"/>
        <v>0</v>
      </c>
      <c r="R121" s="196">
        <f t="shared" si="22"/>
        <v>0</v>
      </c>
      <c r="S121" s="196">
        <f t="shared" si="22"/>
        <v>0</v>
      </c>
      <c r="T121" s="196">
        <f t="shared" si="22"/>
        <v>0</v>
      </c>
      <c r="U121" s="196">
        <f t="shared" si="22"/>
        <v>0</v>
      </c>
      <c r="V121" s="196">
        <f t="shared" si="15"/>
        <v>0</v>
      </c>
      <c r="W121" s="196">
        <f t="shared" si="16"/>
        <v>0</v>
      </c>
    </row>
    <row r="122" spans="1:23">
      <c r="A122" s="189"/>
      <c r="B122" s="833"/>
      <c r="C122" s="34"/>
      <c r="D122" s="34"/>
      <c r="E122" s="191"/>
      <c r="F122" s="190"/>
      <c r="G122" s="190"/>
      <c r="H122" s="196">
        <f t="shared" si="19"/>
        <v>0</v>
      </c>
      <c r="I122" s="196">
        <f t="shared" si="22"/>
        <v>0</v>
      </c>
      <c r="J122" s="196">
        <f t="shared" si="22"/>
        <v>0</v>
      </c>
      <c r="K122" s="196">
        <f t="shared" si="22"/>
        <v>0</v>
      </c>
      <c r="L122" s="196">
        <f t="shared" si="22"/>
        <v>0</v>
      </c>
      <c r="M122" s="196">
        <f t="shared" si="22"/>
        <v>0</v>
      </c>
      <c r="N122" s="196">
        <f t="shared" si="22"/>
        <v>0</v>
      </c>
      <c r="O122" s="196">
        <f t="shared" si="22"/>
        <v>0</v>
      </c>
      <c r="P122" s="196">
        <f t="shared" si="22"/>
        <v>0</v>
      </c>
      <c r="Q122" s="196">
        <f t="shared" si="22"/>
        <v>0</v>
      </c>
      <c r="R122" s="196">
        <f t="shared" si="22"/>
        <v>0</v>
      </c>
      <c r="S122" s="196">
        <f t="shared" si="22"/>
        <v>0</v>
      </c>
      <c r="T122" s="196">
        <f t="shared" si="22"/>
        <v>0</v>
      </c>
      <c r="U122" s="196">
        <f t="shared" si="22"/>
        <v>0</v>
      </c>
      <c r="V122" s="196">
        <f t="shared" si="15"/>
        <v>0</v>
      </c>
      <c r="W122" s="196">
        <f t="shared" si="16"/>
        <v>0</v>
      </c>
    </row>
    <row r="123" spans="1:23">
      <c r="A123" s="189"/>
      <c r="B123" s="833"/>
      <c r="C123" s="34"/>
      <c r="D123" s="34"/>
      <c r="E123" s="191"/>
      <c r="F123" s="190"/>
      <c r="G123" s="190"/>
      <c r="H123" s="196">
        <f t="shared" si="19"/>
        <v>0</v>
      </c>
      <c r="I123" s="196">
        <f t="shared" si="22"/>
        <v>0</v>
      </c>
      <c r="J123" s="196">
        <f t="shared" si="22"/>
        <v>0</v>
      </c>
      <c r="K123" s="196">
        <f t="shared" si="22"/>
        <v>0</v>
      </c>
      <c r="L123" s="196">
        <f t="shared" si="22"/>
        <v>0</v>
      </c>
      <c r="M123" s="196">
        <f t="shared" si="22"/>
        <v>0</v>
      </c>
      <c r="N123" s="196">
        <f t="shared" si="22"/>
        <v>0</v>
      </c>
      <c r="O123" s="196">
        <f t="shared" si="22"/>
        <v>0</v>
      </c>
      <c r="P123" s="196">
        <f t="shared" si="22"/>
        <v>0</v>
      </c>
      <c r="Q123" s="196">
        <f t="shared" si="22"/>
        <v>0</v>
      </c>
      <c r="R123" s="196">
        <f t="shared" si="22"/>
        <v>0</v>
      </c>
      <c r="S123" s="196">
        <f t="shared" si="22"/>
        <v>0</v>
      </c>
      <c r="T123" s="196">
        <f t="shared" si="22"/>
        <v>0</v>
      </c>
      <c r="U123" s="196">
        <f t="shared" si="22"/>
        <v>0</v>
      </c>
      <c r="V123" s="196">
        <f t="shared" si="15"/>
        <v>0</v>
      </c>
      <c r="W123" s="196">
        <f t="shared" si="16"/>
        <v>0</v>
      </c>
    </row>
    <row r="124" spans="1:23">
      <c r="A124" s="189"/>
      <c r="B124" s="833"/>
      <c r="C124" s="34"/>
      <c r="D124" s="34"/>
      <c r="E124" s="191"/>
      <c r="F124" s="190"/>
      <c r="G124" s="190"/>
      <c r="H124" s="196">
        <f t="shared" si="19"/>
        <v>0</v>
      </c>
      <c r="I124" s="196">
        <f t="shared" si="22"/>
        <v>0</v>
      </c>
      <c r="J124" s="196">
        <f t="shared" si="22"/>
        <v>0</v>
      </c>
      <c r="K124" s="196">
        <f t="shared" si="22"/>
        <v>0</v>
      </c>
      <c r="L124" s="196">
        <f t="shared" si="22"/>
        <v>0</v>
      </c>
      <c r="M124" s="196">
        <f t="shared" si="22"/>
        <v>0</v>
      </c>
      <c r="N124" s="196">
        <f t="shared" si="22"/>
        <v>0</v>
      </c>
      <c r="O124" s="196">
        <f t="shared" si="22"/>
        <v>0</v>
      </c>
      <c r="P124" s="196">
        <f t="shared" si="22"/>
        <v>0</v>
      </c>
      <c r="Q124" s="196">
        <f t="shared" si="22"/>
        <v>0</v>
      </c>
      <c r="R124" s="196">
        <f t="shared" si="22"/>
        <v>0</v>
      </c>
      <c r="S124" s="196">
        <f t="shared" si="22"/>
        <v>0</v>
      </c>
      <c r="T124" s="196">
        <f t="shared" si="22"/>
        <v>0</v>
      </c>
      <c r="U124" s="196">
        <f t="shared" si="22"/>
        <v>0</v>
      </c>
      <c r="V124" s="196">
        <f t="shared" si="15"/>
        <v>0</v>
      </c>
      <c r="W124" s="196">
        <f t="shared" si="16"/>
        <v>0</v>
      </c>
    </row>
    <row r="125" spans="1:23">
      <c r="A125" s="189"/>
      <c r="B125" s="833"/>
      <c r="C125" s="34"/>
      <c r="D125" s="34"/>
      <c r="E125" s="191"/>
      <c r="F125" s="190"/>
      <c r="G125" s="190"/>
      <c r="H125" s="196">
        <f t="shared" si="19"/>
        <v>0</v>
      </c>
      <c r="I125" s="196">
        <f t="shared" si="22"/>
        <v>0</v>
      </c>
      <c r="J125" s="196">
        <f t="shared" si="22"/>
        <v>0</v>
      </c>
      <c r="K125" s="196">
        <f t="shared" si="22"/>
        <v>0</v>
      </c>
      <c r="L125" s="196">
        <f t="shared" si="22"/>
        <v>0</v>
      </c>
      <c r="M125" s="196">
        <f t="shared" si="22"/>
        <v>0</v>
      </c>
      <c r="N125" s="196">
        <f t="shared" si="22"/>
        <v>0</v>
      </c>
      <c r="O125" s="196">
        <f t="shared" si="22"/>
        <v>0</v>
      </c>
      <c r="P125" s="196">
        <f t="shared" si="22"/>
        <v>0</v>
      </c>
      <c r="Q125" s="196">
        <f t="shared" si="22"/>
        <v>0</v>
      </c>
      <c r="R125" s="196">
        <f t="shared" si="22"/>
        <v>0</v>
      </c>
      <c r="S125" s="196">
        <f t="shared" si="22"/>
        <v>0</v>
      </c>
      <c r="T125" s="196">
        <f t="shared" si="22"/>
        <v>0</v>
      </c>
      <c r="U125" s="196">
        <f t="shared" si="22"/>
        <v>0</v>
      </c>
      <c r="V125" s="196">
        <f t="shared" si="15"/>
        <v>0</v>
      </c>
      <c r="W125" s="196">
        <f t="shared" si="16"/>
        <v>0</v>
      </c>
    </row>
    <row r="126" spans="1:23">
      <c r="A126" s="189"/>
      <c r="B126" s="833"/>
      <c r="C126" s="34"/>
      <c r="D126" s="34"/>
      <c r="E126" s="191"/>
      <c r="F126" s="190"/>
      <c r="G126" s="190"/>
      <c r="H126" s="196">
        <f t="shared" si="19"/>
        <v>0</v>
      </c>
      <c r="I126" s="196">
        <f t="shared" si="22"/>
        <v>0</v>
      </c>
      <c r="J126" s="196">
        <f t="shared" si="22"/>
        <v>0</v>
      </c>
      <c r="K126" s="196">
        <f t="shared" si="22"/>
        <v>0</v>
      </c>
      <c r="L126" s="196">
        <f t="shared" si="22"/>
        <v>0</v>
      </c>
      <c r="M126" s="196">
        <f t="shared" si="22"/>
        <v>0</v>
      </c>
      <c r="N126" s="196">
        <f t="shared" si="22"/>
        <v>0</v>
      </c>
      <c r="O126" s="196">
        <f t="shared" si="22"/>
        <v>0</v>
      </c>
      <c r="P126" s="196">
        <f t="shared" si="22"/>
        <v>0</v>
      </c>
      <c r="Q126" s="196">
        <f t="shared" si="22"/>
        <v>0</v>
      </c>
      <c r="R126" s="196">
        <f t="shared" si="22"/>
        <v>0</v>
      </c>
      <c r="S126" s="196">
        <f t="shared" si="22"/>
        <v>0</v>
      </c>
      <c r="T126" s="196">
        <f t="shared" si="22"/>
        <v>0</v>
      </c>
      <c r="U126" s="196">
        <f t="shared" si="22"/>
        <v>0</v>
      </c>
      <c r="V126" s="196">
        <f t="shared" si="15"/>
        <v>0</v>
      </c>
      <c r="W126" s="196">
        <f t="shared" si="16"/>
        <v>0</v>
      </c>
    </row>
    <row r="127" spans="1:23">
      <c r="A127" s="189"/>
      <c r="B127" s="833"/>
      <c r="C127" s="34"/>
      <c r="D127" s="34"/>
      <c r="E127" s="191"/>
      <c r="F127" s="190"/>
      <c r="G127" s="190"/>
      <c r="H127" s="196">
        <f t="shared" si="19"/>
        <v>0</v>
      </c>
      <c r="I127" s="196">
        <f t="shared" si="22"/>
        <v>0</v>
      </c>
      <c r="J127" s="196">
        <f t="shared" si="22"/>
        <v>0</v>
      </c>
      <c r="K127" s="196">
        <f t="shared" si="22"/>
        <v>0</v>
      </c>
      <c r="L127" s="196">
        <f t="shared" si="22"/>
        <v>0</v>
      </c>
      <c r="M127" s="196">
        <f t="shared" si="22"/>
        <v>0</v>
      </c>
      <c r="N127" s="196">
        <f t="shared" si="22"/>
        <v>0</v>
      </c>
      <c r="O127" s="196">
        <f t="shared" si="22"/>
        <v>0</v>
      </c>
      <c r="P127" s="196">
        <f t="shared" si="22"/>
        <v>0</v>
      </c>
      <c r="Q127" s="196">
        <f t="shared" si="22"/>
        <v>0</v>
      </c>
      <c r="R127" s="196">
        <f t="shared" si="22"/>
        <v>0</v>
      </c>
      <c r="S127" s="196">
        <f t="shared" si="22"/>
        <v>0</v>
      </c>
      <c r="T127" s="196">
        <f t="shared" si="22"/>
        <v>0</v>
      </c>
      <c r="U127" s="196">
        <f t="shared" si="22"/>
        <v>0</v>
      </c>
      <c r="V127" s="196">
        <f t="shared" si="15"/>
        <v>0</v>
      </c>
      <c r="W127" s="196">
        <f t="shared" si="16"/>
        <v>0</v>
      </c>
    </row>
    <row r="128" spans="1:23">
      <c r="A128" s="189"/>
      <c r="B128" s="833"/>
      <c r="C128" s="34"/>
      <c r="D128" s="34"/>
      <c r="E128" s="191"/>
      <c r="F128" s="190"/>
      <c r="G128" s="190"/>
      <c r="H128" s="196">
        <f t="shared" si="19"/>
        <v>0</v>
      </c>
      <c r="I128" s="196">
        <f>IF($D128=I$10,$E128,0)</f>
        <v>0</v>
      </c>
      <c r="J128" s="196">
        <f t="shared" ref="I128:U143" si="23">IF($D128=J$10,$E128,0)</f>
        <v>0</v>
      </c>
      <c r="K128" s="196">
        <f t="shared" si="23"/>
        <v>0</v>
      </c>
      <c r="L128" s="196">
        <f t="shared" si="23"/>
        <v>0</v>
      </c>
      <c r="M128" s="196">
        <f t="shared" si="23"/>
        <v>0</v>
      </c>
      <c r="N128" s="196">
        <f t="shared" si="23"/>
        <v>0</v>
      </c>
      <c r="O128" s="196">
        <f t="shared" si="23"/>
        <v>0</v>
      </c>
      <c r="P128" s="196">
        <f t="shared" si="23"/>
        <v>0</v>
      </c>
      <c r="Q128" s="196">
        <f t="shared" si="23"/>
        <v>0</v>
      </c>
      <c r="R128" s="196">
        <f t="shared" si="23"/>
        <v>0</v>
      </c>
      <c r="S128" s="196">
        <f t="shared" si="23"/>
        <v>0</v>
      </c>
      <c r="T128" s="196">
        <f t="shared" si="23"/>
        <v>0</v>
      </c>
      <c r="U128" s="196">
        <f t="shared" si="23"/>
        <v>0</v>
      </c>
      <c r="V128" s="196">
        <f t="shared" si="15"/>
        <v>0</v>
      </c>
      <c r="W128" s="196">
        <f t="shared" si="16"/>
        <v>0</v>
      </c>
    </row>
    <row r="129" spans="1:23">
      <c r="A129" s="189"/>
      <c r="B129" s="833"/>
      <c r="C129" s="34"/>
      <c r="D129" s="34"/>
      <c r="E129" s="191"/>
      <c r="F129" s="190"/>
      <c r="G129" s="190"/>
      <c r="H129" s="196">
        <f t="shared" si="19"/>
        <v>0</v>
      </c>
      <c r="I129" s="196">
        <f t="shared" si="23"/>
        <v>0</v>
      </c>
      <c r="J129" s="196">
        <f t="shared" si="23"/>
        <v>0</v>
      </c>
      <c r="K129" s="196">
        <f t="shared" si="23"/>
        <v>0</v>
      </c>
      <c r="L129" s="196">
        <f t="shared" si="23"/>
        <v>0</v>
      </c>
      <c r="M129" s="196">
        <f t="shared" si="23"/>
        <v>0</v>
      </c>
      <c r="N129" s="196">
        <f t="shared" si="23"/>
        <v>0</v>
      </c>
      <c r="O129" s="196">
        <f t="shared" si="23"/>
        <v>0</v>
      </c>
      <c r="P129" s="196">
        <f t="shared" si="23"/>
        <v>0</v>
      </c>
      <c r="Q129" s="196">
        <f t="shared" si="23"/>
        <v>0</v>
      </c>
      <c r="R129" s="196">
        <f t="shared" si="23"/>
        <v>0</v>
      </c>
      <c r="S129" s="196">
        <f t="shared" si="23"/>
        <v>0</v>
      </c>
      <c r="T129" s="196">
        <f t="shared" si="23"/>
        <v>0</v>
      </c>
      <c r="U129" s="196">
        <f t="shared" si="23"/>
        <v>0</v>
      </c>
      <c r="V129" s="196">
        <f t="shared" si="15"/>
        <v>0</v>
      </c>
      <c r="W129" s="196">
        <f t="shared" si="16"/>
        <v>0</v>
      </c>
    </row>
    <row r="130" spans="1:23">
      <c r="A130" s="189"/>
      <c r="B130" s="833"/>
      <c r="C130" s="34"/>
      <c r="D130" s="34"/>
      <c r="E130" s="191"/>
      <c r="F130" s="190"/>
      <c r="G130" s="190"/>
      <c r="H130" s="196">
        <f t="shared" si="19"/>
        <v>0</v>
      </c>
      <c r="I130" s="196">
        <f t="shared" si="23"/>
        <v>0</v>
      </c>
      <c r="J130" s="196">
        <f t="shared" si="23"/>
        <v>0</v>
      </c>
      <c r="K130" s="196">
        <f t="shared" si="23"/>
        <v>0</v>
      </c>
      <c r="L130" s="196">
        <f t="shared" si="23"/>
        <v>0</v>
      </c>
      <c r="M130" s="196">
        <f t="shared" si="23"/>
        <v>0</v>
      </c>
      <c r="N130" s="196">
        <f t="shared" si="23"/>
        <v>0</v>
      </c>
      <c r="O130" s="196">
        <f t="shared" si="23"/>
        <v>0</v>
      </c>
      <c r="P130" s="196">
        <f t="shared" si="23"/>
        <v>0</v>
      </c>
      <c r="Q130" s="196">
        <f t="shared" si="23"/>
        <v>0</v>
      </c>
      <c r="R130" s="196">
        <f t="shared" si="23"/>
        <v>0</v>
      </c>
      <c r="S130" s="196">
        <f t="shared" si="23"/>
        <v>0</v>
      </c>
      <c r="T130" s="196">
        <f t="shared" si="23"/>
        <v>0</v>
      </c>
      <c r="U130" s="196">
        <f t="shared" si="23"/>
        <v>0</v>
      </c>
      <c r="V130" s="196">
        <f t="shared" si="15"/>
        <v>0</v>
      </c>
      <c r="W130" s="196">
        <f t="shared" si="16"/>
        <v>0</v>
      </c>
    </row>
    <row r="131" spans="1:23">
      <c r="A131" s="189"/>
      <c r="B131" s="833"/>
      <c r="C131" s="34"/>
      <c r="D131" s="34"/>
      <c r="E131" s="191"/>
      <c r="F131" s="190"/>
      <c r="G131" s="190"/>
      <c r="H131" s="196">
        <f t="shared" si="19"/>
        <v>0</v>
      </c>
      <c r="I131" s="196">
        <f t="shared" si="23"/>
        <v>0</v>
      </c>
      <c r="J131" s="196">
        <f t="shared" si="23"/>
        <v>0</v>
      </c>
      <c r="K131" s="196">
        <f t="shared" si="23"/>
        <v>0</v>
      </c>
      <c r="L131" s="196">
        <f t="shared" si="23"/>
        <v>0</v>
      </c>
      <c r="M131" s="196">
        <f t="shared" si="23"/>
        <v>0</v>
      </c>
      <c r="N131" s="196">
        <f t="shared" si="23"/>
        <v>0</v>
      </c>
      <c r="O131" s="196">
        <f t="shared" si="23"/>
        <v>0</v>
      </c>
      <c r="P131" s="196">
        <f t="shared" si="23"/>
        <v>0</v>
      </c>
      <c r="Q131" s="196">
        <f t="shared" si="23"/>
        <v>0</v>
      </c>
      <c r="R131" s="196">
        <f t="shared" si="23"/>
        <v>0</v>
      </c>
      <c r="S131" s="196">
        <f t="shared" si="23"/>
        <v>0</v>
      </c>
      <c r="T131" s="196">
        <f t="shared" si="23"/>
        <v>0</v>
      </c>
      <c r="U131" s="196">
        <f t="shared" si="23"/>
        <v>0</v>
      </c>
      <c r="V131" s="196">
        <f t="shared" si="15"/>
        <v>0</v>
      </c>
      <c r="W131" s="196">
        <f t="shared" si="16"/>
        <v>0</v>
      </c>
    </row>
    <row r="132" spans="1:23">
      <c r="A132" s="189"/>
      <c r="B132" s="833"/>
      <c r="C132" s="34"/>
      <c r="D132" s="34"/>
      <c r="E132" s="191"/>
      <c r="F132" s="190"/>
      <c r="G132" s="190"/>
      <c r="H132" s="196">
        <f t="shared" si="19"/>
        <v>0</v>
      </c>
      <c r="I132" s="196">
        <f t="shared" si="23"/>
        <v>0</v>
      </c>
      <c r="J132" s="196">
        <f t="shared" si="23"/>
        <v>0</v>
      </c>
      <c r="K132" s="196">
        <f t="shared" si="23"/>
        <v>0</v>
      </c>
      <c r="L132" s="196">
        <f t="shared" si="23"/>
        <v>0</v>
      </c>
      <c r="M132" s="196">
        <f t="shared" si="23"/>
        <v>0</v>
      </c>
      <c r="N132" s="196">
        <f t="shared" si="23"/>
        <v>0</v>
      </c>
      <c r="O132" s="196">
        <f t="shared" si="23"/>
        <v>0</v>
      </c>
      <c r="P132" s="196">
        <f t="shared" si="23"/>
        <v>0</v>
      </c>
      <c r="Q132" s="196">
        <f t="shared" si="23"/>
        <v>0</v>
      </c>
      <c r="R132" s="196">
        <f t="shared" si="23"/>
        <v>0</v>
      </c>
      <c r="S132" s="196">
        <f t="shared" si="23"/>
        <v>0</v>
      </c>
      <c r="T132" s="196">
        <f t="shared" si="23"/>
        <v>0</v>
      </c>
      <c r="U132" s="196">
        <f t="shared" si="23"/>
        <v>0</v>
      </c>
      <c r="V132" s="196">
        <f t="shared" si="15"/>
        <v>0</v>
      </c>
      <c r="W132" s="196">
        <f t="shared" si="16"/>
        <v>0</v>
      </c>
    </row>
    <row r="133" spans="1:23">
      <c r="A133" s="189"/>
      <c r="B133" s="833"/>
      <c r="C133" s="34"/>
      <c r="D133" s="34"/>
      <c r="E133" s="191"/>
      <c r="F133" s="190"/>
      <c r="G133" s="190"/>
      <c r="H133" s="196">
        <f t="shared" si="19"/>
        <v>0</v>
      </c>
      <c r="I133" s="196">
        <f t="shared" si="23"/>
        <v>0</v>
      </c>
      <c r="J133" s="196">
        <f t="shared" si="23"/>
        <v>0</v>
      </c>
      <c r="K133" s="196">
        <f t="shared" si="23"/>
        <v>0</v>
      </c>
      <c r="L133" s="196">
        <f t="shared" si="23"/>
        <v>0</v>
      </c>
      <c r="M133" s="196">
        <f t="shared" si="23"/>
        <v>0</v>
      </c>
      <c r="N133" s="196">
        <f t="shared" si="23"/>
        <v>0</v>
      </c>
      <c r="O133" s="196">
        <f t="shared" si="23"/>
        <v>0</v>
      </c>
      <c r="P133" s="196">
        <f t="shared" si="23"/>
        <v>0</v>
      </c>
      <c r="Q133" s="196">
        <f t="shared" si="23"/>
        <v>0</v>
      </c>
      <c r="R133" s="196">
        <f t="shared" si="23"/>
        <v>0</v>
      </c>
      <c r="S133" s="196">
        <f t="shared" si="23"/>
        <v>0</v>
      </c>
      <c r="T133" s="196">
        <f t="shared" si="23"/>
        <v>0</v>
      </c>
      <c r="U133" s="196">
        <f t="shared" si="23"/>
        <v>0</v>
      </c>
      <c r="V133" s="196">
        <f t="shared" si="15"/>
        <v>0</v>
      </c>
      <c r="W133" s="196">
        <f t="shared" si="16"/>
        <v>0</v>
      </c>
    </row>
    <row r="134" spans="1:23">
      <c r="A134" s="189"/>
      <c r="B134" s="833"/>
      <c r="C134" s="34"/>
      <c r="D134" s="34"/>
      <c r="E134" s="191"/>
      <c r="F134" s="190"/>
      <c r="G134" s="190"/>
      <c r="H134" s="196">
        <f t="shared" si="19"/>
        <v>0</v>
      </c>
      <c r="I134" s="196">
        <f t="shared" si="23"/>
        <v>0</v>
      </c>
      <c r="J134" s="196">
        <f t="shared" si="23"/>
        <v>0</v>
      </c>
      <c r="K134" s="196">
        <f t="shared" si="23"/>
        <v>0</v>
      </c>
      <c r="L134" s="196">
        <f t="shared" si="23"/>
        <v>0</v>
      </c>
      <c r="M134" s="196">
        <f t="shared" si="23"/>
        <v>0</v>
      </c>
      <c r="N134" s="196">
        <f t="shared" si="23"/>
        <v>0</v>
      </c>
      <c r="O134" s="196">
        <f t="shared" si="23"/>
        <v>0</v>
      </c>
      <c r="P134" s="196">
        <f t="shared" si="23"/>
        <v>0</v>
      </c>
      <c r="Q134" s="196">
        <f t="shared" si="23"/>
        <v>0</v>
      </c>
      <c r="R134" s="196">
        <f t="shared" si="23"/>
        <v>0</v>
      </c>
      <c r="S134" s="196">
        <f t="shared" si="23"/>
        <v>0</v>
      </c>
      <c r="T134" s="196">
        <f t="shared" si="23"/>
        <v>0</v>
      </c>
      <c r="U134" s="196">
        <f t="shared" si="23"/>
        <v>0</v>
      </c>
      <c r="V134" s="196">
        <f t="shared" si="15"/>
        <v>0</v>
      </c>
      <c r="W134" s="196">
        <f t="shared" si="16"/>
        <v>0</v>
      </c>
    </row>
    <row r="135" spans="1:23">
      <c r="A135" s="189"/>
      <c r="B135" s="833"/>
      <c r="C135" s="34"/>
      <c r="D135" s="34"/>
      <c r="E135" s="191"/>
      <c r="F135" s="190"/>
      <c r="G135" s="190"/>
      <c r="H135" s="196">
        <f t="shared" si="19"/>
        <v>0</v>
      </c>
      <c r="I135" s="196">
        <f t="shared" si="23"/>
        <v>0</v>
      </c>
      <c r="J135" s="196">
        <f t="shared" si="23"/>
        <v>0</v>
      </c>
      <c r="K135" s="196">
        <f t="shared" si="23"/>
        <v>0</v>
      </c>
      <c r="L135" s="196">
        <f t="shared" si="23"/>
        <v>0</v>
      </c>
      <c r="M135" s="196">
        <f t="shared" si="23"/>
        <v>0</v>
      </c>
      <c r="N135" s="196">
        <f t="shared" si="23"/>
        <v>0</v>
      </c>
      <c r="O135" s="196">
        <f t="shared" si="23"/>
        <v>0</v>
      </c>
      <c r="P135" s="196">
        <f t="shared" si="23"/>
        <v>0</v>
      </c>
      <c r="Q135" s="196">
        <f t="shared" si="23"/>
        <v>0</v>
      </c>
      <c r="R135" s="196">
        <f t="shared" si="23"/>
        <v>0</v>
      </c>
      <c r="S135" s="196">
        <f t="shared" si="23"/>
        <v>0</v>
      </c>
      <c r="T135" s="196">
        <f t="shared" si="23"/>
        <v>0</v>
      </c>
      <c r="U135" s="196">
        <f t="shared" si="23"/>
        <v>0</v>
      </c>
      <c r="V135" s="196">
        <f t="shared" si="15"/>
        <v>0</v>
      </c>
      <c r="W135" s="196">
        <f t="shared" si="16"/>
        <v>0</v>
      </c>
    </row>
    <row r="136" spans="1:23">
      <c r="A136" s="189"/>
      <c r="B136" s="833"/>
      <c r="C136" s="34"/>
      <c r="D136" s="34"/>
      <c r="E136" s="191"/>
      <c r="F136" s="190"/>
      <c r="G136" s="190"/>
      <c r="H136" s="196">
        <f t="shared" si="19"/>
        <v>0</v>
      </c>
      <c r="I136" s="196">
        <f t="shared" si="23"/>
        <v>0</v>
      </c>
      <c r="J136" s="196">
        <f t="shared" si="23"/>
        <v>0</v>
      </c>
      <c r="K136" s="196">
        <f t="shared" si="23"/>
        <v>0</v>
      </c>
      <c r="L136" s="196">
        <f t="shared" si="23"/>
        <v>0</v>
      </c>
      <c r="M136" s="196">
        <f t="shared" si="23"/>
        <v>0</v>
      </c>
      <c r="N136" s="196">
        <f t="shared" si="23"/>
        <v>0</v>
      </c>
      <c r="O136" s="196">
        <f t="shared" si="23"/>
        <v>0</v>
      </c>
      <c r="P136" s="196">
        <f t="shared" si="23"/>
        <v>0</v>
      </c>
      <c r="Q136" s="196">
        <f t="shared" si="23"/>
        <v>0</v>
      </c>
      <c r="R136" s="196">
        <f t="shared" si="23"/>
        <v>0</v>
      </c>
      <c r="S136" s="196">
        <f t="shared" si="23"/>
        <v>0</v>
      </c>
      <c r="T136" s="196">
        <f t="shared" si="23"/>
        <v>0</v>
      </c>
      <c r="U136" s="196">
        <f t="shared" si="23"/>
        <v>0</v>
      </c>
      <c r="V136" s="196">
        <f t="shared" si="15"/>
        <v>0</v>
      </c>
      <c r="W136" s="196">
        <f t="shared" si="16"/>
        <v>0</v>
      </c>
    </row>
    <row r="137" spans="1:23">
      <c r="A137" s="189"/>
      <c r="B137" s="833"/>
      <c r="C137" s="34"/>
      <c r="D137" s="34"/>
      <c r="E137" s="191"/>
      <c r="F137" s="190"/>
      <c r="G137" s="190"/>
      <c r="H137" s="196">
        <f t="shared" si="19"/>
        <v>0</v>
      </c>
      <c r="I137" s="196">
        <f t="shared" si="23"/>
        <v>0</v>
      </c>
      <c r="J137" s="196">
        <f t="shared" si="23"/>
        <v>0</v>
      </c>
      <c r="K137" s="196">
        <f t="shared" si="23"/>
        <v>0</v>
      </c>
      <c r="L137" s="196">
        <f t="shared" si="23"/>
        <v>0</v>
      </c>
      <c r="M137" s="196">
        <f t="shared" si="23"/>
        <v>0</v>
      </c>
      <c r="N137" s="196">
        <f t="shared" si="23"/>
        <v>0</v>
      </c>
      <c r="O137" s="196">
        <f t="shared" si="23"/>
        <v>0</v>
      </c>
      <c r="P137" s="196">
        <f t="shared" si="23"/>
        <v>0</v>
      </c>
      <c r="Q137" s="196">
        <f t="shared" si="23"/>
        <v>0</v>
      </c>
      <c r="R137" s="196">
        <f t="shared" si="23"/>
        <v>0</v>
      </c>
      <c r="S137" s="196">
        <f t="shared" si="23"/>
        <v>0</v>
      </c>
      <c r="T137" s="196">
        <f t="shared" si="23"/>
        <v>0</v>
      </c>
      <c r="U137" s="196">
        <f t="shared" si="23"/>
        <v>0</v>
      </c>
      <c r="V137" s="196">
        <f t="shared" si="15"/>
        <v>0</v>
      </c>
      <c r="W137" s="196">
        <f t="shared" si="16"/>
        <v>0</v>
      </c>
    </row>
    <row r="138" spans="1:23">
      <c r="A138" s="189"/>
      <c r="B138" s="833"/>
      <c r="C138" s="34"/>
      <c r="D138" s="34"/>
      <c r="E138" s="191"/>
      <c r="F138" s="190"/>
      <c r="G138" s="190"/>
      <c r="H138" s="196">
        <f t="shared" si="19"/>
        <v>0</v>
      </c>
      <c r="I138" s="196">
        <f t="shared" si="23"/>
        <v>0</v>
      </c>
      <c r="J138" s="196">
        <f t="shared" si="23"/>
        <v>0</v>
      </c>
      <c r="K138" s="196">
        <f t="shared" si="23"/>
        <v>0</v>
      </c>
      <c r="L138" s="196">
        <f t="shared" si="23"/>
        <v>0</v>
      </c>
      <c r="M138" s="196">
        <f t="shared" si="23"/>
        <v>0</v>
      </c>
      <c r="N138" s="196">
        <f t="shared" si="23"/>
        <v>0</v>
      </c>
      <c r="O138" s="196">
        <f t="shared" si="23"/>
        <v>0</v>
      </c>
      <c r="P138" s="196">
        <f t="shared" si="23"/>
        <v>0</v>
      </c>
      <c r="Q138" s="196">
        <f t="shared" si="23"/>
        <v>0</v>
      </c>
      <c r="R138" s="196">
        <f t="shared" si="23"/>
        <v>0</v>
      </c>
      <c r="S138" s="196">
        <f t="shared" si="23"/>
        <v>0</v>
      </c>
      <c r="T138" s="196">
        <f t="shared" si="23"/>
        <v>0</v>
      </c>
      <c r="U138" s="196">
        <f t="shared" si="23"/>
        <v>0</v>
      </c>
      <c r="V138" s="196">
        <f t="shared" si="15"/>
        <v>0</v>
      </c>
      <c r="W138" s="196">
        <f t="shared" si="16"/>
        <v>0</v>
      </c>
    </row>
    <row r="139" spans="1:23">
      <c r="A139" s="189"/>
      <c r="B139" s="833"/>
      <c r="C139" s="34"/>
      <c r="D139" s="34"/>
      <c r="E139" s="191"/>
      <c r="F139" s="190"/>
      <c r="G139" s="190"/>
      <c r="H139" s="196">
        <f t="shared" si="19"/>
        <v>0</v>
      </c>
      <c r="I139" s="196">
        <f t="shared" si="23"/>
        <v>0</v>
      </c>
      <c r="J139" s="196">
        <f t="shared" si="23"/>
        <v>0</v>
      </c>
      <c r="K139" s="196">
        <f t="shared" si="23"/>
        <v>0</v>
      </c>
      <c r="L139" s="196">
        <f t="shared" si="23"/>
        <v>0</v>
      </c>
      <c r="M139" s="196">
        <f t="shared" si="23"/>
        <v>0</v>
      </c>
      <c r="N139" s="196">
        <f t="shared" si="23"/>
        <v>0</v>
      </c>
      <c r="O139" s="196">
        <f t="shared" si="23"/>
        <v>0</v>
      </c>
      <c r="P139" s="196">
        <f t="shared" si="23"/>
        <v>0</v>
      </c>
      <c r="Q139" s="196">
        <f t="shared" si="23"/>
        <v>0</v>
      </c>
      <c r="R139" s="196">
        <f t="shared" si="23"/>
        <v>0</v>
      </c>
      <c r="S139" s="196">
        <f t="shared" si="23"/>
        <v>0</v>
      </c>
      <c r="T139" s="196">
        <f t="shared" si="23"/>
        <v>0</v>
      </c>
      <c r="U139" s="196">
        <f t="shared" si="23"/>
        <v>0</v>
      </c>
      <c r="V139" s="196">
        <f t="shared" si="15"/>
        <v>0</v>
      </c>
      <c r="W139" s="196">
        <f t="shared" si="16"/>
        <v>0</v>
      </c>
    </row>
    <row r="140" spans="1:23">
      <c r="A140" s="189"/>
      <c r="B140" s="833"/>
      <c r="C140" s="34"/>
      <c r="D140" s="34"/>
      <c r="E140" s="191"/>
      <c r="F140" s="190"/>
      <c r="G140" s="190"/>
      <c r="H140" s="196">
        <f t="shared" si="19"/>
        <v>0</v>
      </c>
      <c r="I140" s="196">
        <f t="shared" si="23"/>
        <v>0</v>
      </c>
      <c r="J140" s="196">
        <f t="shared" si="23"/>
        <v>0</v>
      </c>
      <c r="K140" s="196">
        <f t="shared" si="23"/>
        <v>0</v>
      </c>
      <c r="L140" s="196">
        <f t="shared" si="23"/>
        <v>0</v>
      </c>
      <c r="M140" s="196">
        <f t="shared" si="23"/>
        <v>0</v>
      </c>
      <c r="N140" s="196">
        <f t="shared" si="23"/>
        <v>0</v>
      </c>
      <c r="O140" s="196">
        <f t="shared" si="23"/>
        <v>0</v>
      </c>
      <c r="P140" s="196">
        <f t="shared" si="23"/>
        <v>0</v>
      </c>
      <c r="Q140" s="196">
        <f t="shared" si="23"/>
        <v>0</v>
      </c>
      <c r="R140" s="196">
        <f t="shared" si="23"/>
        <v>0</v>
      </c>
      <c r="S140" s="196">
        <f t="shared" si="23"/>
        <v>0</v>
      </c>
      <c r="T140" s="196">
        <f t="shared" si="23"/>
        <v>0</v>
      </c>
      <c r="U140" s="196">
        <f t="shared" si="23"/>
        <v>0</v>
      </c>
      <c r="V140" s="196">
        <f t="shared" ref="V140:V203" si="24">IF($D140=V$10,$G140,0)</f>
        <v>0</v>
      </c>
      <c r="W140" s="196">
        <f t="shared" ref="W140:W203" si="25">($F140)</f>
        <v>0</v>
      </c>
    </row>
    <row r="141" spans="1:23">
      <c r="A141" s="189"/>
      <c r="B141" s="833"/>
      <c r="C141" s="34"/>
      <c r="D141" s="34"/>
      <c r="E141" s="191"/>
      <c r="F141" s="190"/>
      <c r="G141" s="190"/>
      <c r="H141" s="196">
        <f t="shared" si="19"/>
        <v>0</v>
      </c>
      <c r="I141" s="196">
        <f t="shared" si="23"/>
        <v>0</v>
      </c>
      <c r="J141" s="196">
        <f t="shared" si="23"/>
        <v>0</v>
      </c>
      <c r="K141" s="196">
        <f t="shared" si="23"/>
        <v>0</v>
      </c>
      <c r="L141" s="196">
        <f t="shared" si="23"/>
        <v>0</v>
      </c>
      <c r="M141" s="196">
        <f t="shared" si="23"/>
        <v>0</v>
      </c>
      <c r="N141" s="196">
        <f t="shared" si="23"/>
        <v>0</v>
      </c>
      <c r="O141" s="196">
        <f t="shared" si="23"/>
        <v>0</v>
      </c>
      <c r="P141" s="196">
        <f t="shared" si="23"/>
        <v>0</v>
      </c>
      <c r="Q141" s="196">
        <f t="shared" si="23"/>
        <v>0</v>
      </c>
      <c r="R141" s="196">
        <f t="shared" si="23"/>
        <v>0</v>
      </c>
      <c r="S141" s="196">
        <f t="shared" si="23"/>
        <v>0</v>
      </c>
      <c r="T141" s="196">
        <f t="shared" si="23"/>
        <v>0</v>
      </c>
      <c r="U141" s="196">
        <f t="shared" si="23"/>
        <v>0</v>
      </c>
      <c r="V141" s="196">
        <f t="shared" si="24"/>
        <v>0</v>
      </c>
      <c r="W141" s="196">
        <f t="shared" si="25"/>
        <v>0</v>
      </c>
    </row>
    <row r="142" spans="1:23">
      <c r="A142" s="189"/>
      <c r="B142" s="833"/>
      <c r="C142" s="34"/>
      <c r="D142" s="34"/>
      <c r="E142" s="191"/>
      <c r="F142" s="190"/>
      <c r="G142" s="190"/>
      <c r="H142" s="196">
        <f t="shared" si="19"/>
        <v>0</v>
      </c>
      <c r="I142" s="196">
        <f t="shared" si="23"/>
        <v>0</v>
      </c>
      <c r="J142" s="196">
        <f t="shared" si="23"/>
        <v>0</v>
      </c>
      <c r="K142" s="196">
        <f t="shared" si="23"/>
        <v>0</v>
      </c>
      <c r="L142" s="196">
        <f t="shared" si="23"/>
        <v>0</v>
      </c>
      <c r="M142" s="196">
        <f t="shared" si="23"/>
        <v>0</v>
      </c>
      <c r="N142" s="196">
        <f t="shared" si="23"/>
        <v>0</v>
      </c>
      <c r="O142" s="196">
        <f t="shared" si="23"/>
        <v>0</v>
      </c>
      <c r="P142" s="196">
        <f t="shared" si="23"/>
        <v>0</v>
      </c>
      <c r="Q142" s="196">
        <f t="shared" si="23"/>
        <v>0</v>
      </c>
      <c r="R142" s="196">
        <f t="shared" si="23"/>
        <v>0</v>
      </c>
      <c r="S142" s="196">
        <f t="shared" si="23"/>
        <v>0</v>
      </c>
      <c r="T142" s="196">
        <f t="shared" si="23"/>
        <v>0</v>
      </c>
      <c r="U142" s="196">
        <f t="shared" si="23"/>
        <v>0</v>
      </c>
      <c r="V142" s="196">
        <f t="shared" si="24"/>
        <v>0</v>
      </c>
      <c r="W142" s="196">
        <f t="shared" si="25"/>
        <v>0</v>
      </c>
    </row>
    <row r="143" spans="1:23">
      <c r="A143" s="189"/>
      <c r="B143" s="833"/>
      <c r="C143" s="34"/>
      <c r="D143" s="34"/>
      <c r="E143" s="191"/>
      <c r="F143" s="190"/>
      <c r="G143" s="190"/>
      <c r="H143" s="196">
        <f t="shared" si="19"/>
        <v>0</v>
      </c>
      <c r="I143" s="196">
        <f t="shared" si="23"/>
        <v>0</v>
      </c>
      <c r="J143" s="196">
        <f t="shared" si="23"/>
        <v>0</v>
      </c>
      <c r="K143" s="196">
        <f t="shared" si="23"/>
        <v>0</v>
      </c>
      <c r="L143" s="196">
        <f t="shared" si="23"/>
        <v>0</v>
      </c>
      <c r="M143" s="196">
        <f t="shared" si="23"/>
        <v>0</v>
      </c>
      <c r="N143" s="196">
        <f t="shared" si="23"/>
        <v>0</v>
      </c>
      <c r="O143" s="196">
        <f t="shared" si="23"/>
        <v>0</v>
      </c>
      <c r="P143" s="196">
        <f t="shared" si="23"/>
        <v>0</v>
      </c>
      <c r="Q143" s="196">
        <f t="shared" si="23"/>
        <v>0</v>
      </c>
      <c r="R143" s="196">
        <f t="shared" si="23"/>
        <v>0</v>
      </c>
      <c r="S143" s="196">
        <f t="shared" si="23"/>
        <v>0</v>
      </c>
      <c r="T143" s="196">
        <f t="shared" si="23"/>
        <v>0</v>
      </c>
      <c r="U143" s="196">
        <f t="shared" si="23"/>
        <v>0</v>
      </c>
      <c r="V143" s="196">
        <f t="shared" si="24"/>
        <v>0</v>
      </c>
      <c r="W143" s="196">
        <f t="shared" si="25"/>
        <v>0</v>
      </c>
    </row>
    <row r="144" spans="1:23">
      <c r="A144" s="189"/>
      <c r="B144" s="833"/>
      <c r="C144" s="34"/>
      <c r="D144" s="34"/>
      <c r="E144" s="191"/>
      <c r="F144" s="190"/>
      <c r="G144" s="190"/>
      <c r="H144" s="196">
        <f t="shared" si="19"/>
        <v>0</v>
      </c>
      <c r="I144" s="196">
        <f t="shared" ref="I144:U153" si="26">IF($D144=I$10,$E144,0)</f>
        <v>0</v>
      </c>
      <c r="J144" s="196">
        <f t="shared" si="26"/>
        <v>0</v>
      </c>
      <c r="K144" s="196">
        <f t="shared" si="26"/>
        <v>0</v>
      </c>
      <c r="L144" s="196">
        <f t="shared" si="26"/>
        <v>0</v>
      </c>
      <c r="M144" s="196">
        <f t="shared" si="26"/>
        <v>0</v>
      </c>
      <c r="N144" s="196">
        <f t="shared" si="26"/>
        <v>0</v>
      </c>
      <c r="O144" s="196">
        <f t="shared" si="26"/>
        <v>0</v>
      </c>
      <c r="P144" s="196">
        <f t="shared" si="26"/>
        <v>0</v>
      </c>
      <c r="Q144" s="196">
        <f t="shared" si="26"/>
        <v>0</v>
      </c>
      <c r="R144" s="196">
        <f t="shared" si="26"/>
        <v>0</v>
      </c>
      <c r="S144" s="196">
        <f t="shared" si="26"/>
        <v>0</v>
      </c>
      <c r="T144" s="196">
        <f t="shared" si="26"/>
        <v>0</v>
      </c>
      <c r="U144" s="196">
        <f t="shared" si="26"/>
        <v>0</v>
      </c>
      <c r="V144" s="196">
        <f t="shared" si="24"/>
        <v>0</v>
      </c>
      <c r="W144" s="196">
        <f t="shared" si="25"/>
        <v>0</v>
      </c>
    </row>
    <row r="145" spans="1:23">
      <c r="A145" s="189"/>
      <c r="B145" s="833"/>
      <c r="C145" s="34"/>
      <c r="D145" s="34"/>
      <c r="E145" s="191"/>
      <c r="F145" s="190"/>
      <c r="G145" s="190"/>
      <c r="H145" s="196">
        <f t="shared" si="19"/>
        <v>0</v>
      </c>
      <c r="I145" s="196">
        <f t="shared" si="26"/>
        <v>0</v>
      </c>
      <c r="J145" s="196">
        <f t="shared" si="26"/>
        <v>0</v>
      </c>
      <c r="K145" s="196">
        <f t="shared" si="26"/>
        <v>0</v>
      </c>
      <c r="L145" s="196">
        <f t="shared" si="26"/>
        <v>0</v>
      </c>
      <c r="M145" s="196">
        <f t="shared" si="26"/>
        <v>0</v>
      </c>
      <c r="N145" s="196">
        <f t="shared" si="26"/>
        <v>0</v>
      </c>
      <c r="O145" s="196">
        <f t="shared" si="26"/>
        <v>0</v>
      </c>
      <c r="P145" s="196">
        <f t="shared" si="26"/>
        <v>0</v>
      </c>
      <c r="Q145" s="196">
        <f t="shared" si="26"/>
        <v>0</v>
      </c>
      <c r="R145" s="196">
        <f t="shared" si="26"/>
        <v>0</v>
      </c>
      <c r="S145" s="196">
        <f t="shared" si="26"/>
        <v>0</v>
      </c>
      <c r="T145" s="196">
        <f t="shared" si="26"/>
        <v>0</v>
      </c>
      <c r="U145" s="196">
        <f t="shared" si="26"/>
        <v>0</v>
      </c>
      <c r="V145" s="196">
        <f t="shared" si="24"/>
        <v>0</v>
      </c>
      <c r="W145" s="196">
        <f t="shared" si="25"/>
        <v>0</v>
      </c>
    </row>
    <row r="146" spans="1:23">
      <c r="A146" s="189"/>
      <c r="B146" s="833"/>
      <c r="C146" s="34"/>
      <c r="D146" s="34"/>
      <c r="E146" s="191"/>
      <c r="F146" s="190"/>
      <c r="G146" s="190"/>
      <c r="H146" s="196">
        <f t="shared" si="19"/>
        <v>0</v>
      </c>
      <c r="I146" s="196">
        <f t="shared" si="26"/>
        <v>0</v>
      </c>
      <c r="J146" s="196">
        <f t="shared" si="26"/>
        <v>0</v>
      </c>
      <c r="K146" s="196">
        <f t="shared" si="26"/>
        <v>0</v>
      </c>
      <c r="L146" s="196">
        <f t="shared" si="26"/>
        <v>0</v>
      </c>
      <c r="M146" s="196">
        <f t="shared" si="26"/>
        <v>0</v>
      </c>
      <c r="N146" s="196">
        <f t="shared" si="26"/>
        <v>0</v>
      </c>
      <c r="O146" s="196">
        <f t="shared" si="26"/>
        <v>0</v>
      </c>
      <c r="P146" s="196">
        <f t="shared" si="26"/>
        <v>0</v>
      </c>
      <c r="Q146" s="196">
        <f t="shared" si="26"/>
        <v>0</v>
      </c>
      <c r="R146" s="196">
        <f t="shared" si="26"/>
        <v>0</v>
      </c>
      <c r="S146" s="196">
        <f t="shared" si="26"/>
        <v>0</v>
      </c>
      <c r="T146" s="196">
        <f t="shared" si="26"/>
        <v>0</v>
      </c>
      <c r="U146" s="196">
        <f t="shared" si="26"/>
        <v>0</v>
      </c>
      <c r="V146" s="196">
        <f t="shared" si="24"/>
        <v>0</v>
      </c>
      <c r="W146" s="196">
        <f t="shared" si="25"/>
        <v>0</v>
      </c>
    </row>
    <row r="147" spans="1:23">
      <c r="A147" s="189"/>
      <c r="B147" s="833"/>
      <c r="C147" s="34"/>
      <c r="D147" s="34"/>
      <c r="E147" s="191"/>
      <c r="F147" s="190"/>
      <c r="G147" s="190"/>
      <c r="H147" s="196">
        <f t="shared" si="19"/>
        <v>0</v>
      </c>
      <c r="I147" s="196">
        <f t="shared" si="26"/>
        <v>0</v>
      </c>
      <c r="J147" s="196">
        <f t="shared" si="26"/>
        <v>0</v>
      </c>
      <c r="K147" s="196">
        <f t="shared" si="26"/>
        <v>0</v>
      </c>
      <c r="L147" s="196">
        <f t="shared" si="26"/>
        <v>0</v>
      </c>
      <c r="M147" s="196">
        <f t="shared" si="26"/>
        <v>0</v>
      </c>
      <c r="N147" s="196">
        <f t="shared" si="26"/>
        <v>0</v>
      </c>
      <c r="O147" s="196">
        <f t="shared" si="26"/>
        <v>0</v>
      </c>
      <c r="P147" s="196">
        <f t="shared" si="26"/>
        <v>0</v>
      </c>
      <c r="Q147" s="196">
        <f t="shared" si="26"/>
        <v>0</v>
      </c>
      <c r="R147" s="196">
        <f t="shared" si="26"/>
        <v>0</v>
      </c>
      <c r="S147" s="196">
        <f t="shared" si="26"/>
        <v>0</v>
      </c>
      <c r="T147" s="196">
        <f t="shared" si="26"/>
        <v>0</v>
      </c>
      <c r="U147" s="196">
        <f t="shared" si="26"/>
        <v>0</v>
      </c>
      <c r="V147" s="196">
        <f t="shared" si="24"/>
        <v>0</v>
      </c>
      <c r="W147" s="196">
        <f t="shared" si="25"/>
        <v>0</v>
      </c>
    </row>
    <row r="148" spans="1:23">
      <c r="A148" s="189"/>
      <c r="B148" s="833"/>
      <c r="C148" s="34"/>
      <c r="D148" s="34"/>
      <c r="E148" s="191"/>
      <c r="F148" s="190"/>
      <c r="G148" s="190"/>
      <c r="H148" s="196">
        <f t="shared" si="19"/>
        <v>0</v>
      </c>
      <c r="I148" s="196">
        <f t="shared" si="26"/>
        <v>0</v>
      </c>
      <c r="J148" s="196">
        <f t="shared" si="26"/>
        <v>0</v>
      </c>
      <c r="K148" s="196">
        <f t="shared" si="26"/>
        <v>0</v>
      </c>
      <c r="L148" s="196">
        <f t="shared" si="26"/>
        <v>0</v>
      </c>
      <c r="M148" s="196">
        <f t="shared" si="26"/>
        <v>0</v>
      </c>
      <c r="N148" s="196">
        <f t="shared" si="26"/>
        <v>0</v>
      </c>
      <c r="O148" s="196">
        <f t="shared" si="26"/>
        <v>0</v>
      </c>
      <c r="P148" s="196">
        <f t="shared" si="26"/>
        <v>0</v>
      </c>
      <c r="Q148" s="196">
        <f t="shared" si="26"/>
        <v>0</v>
      </c>
      <c r="R148" s="196">
        <f t="shared" si="26"/>
        <v>0</v>
      </c>
      <c r="S148" s="196">
        <f t="shared" si="26"/>
        <v>0</v>
      </c>
      <c r="T148" s="196">
        <f t="shared" si="26"/>
        <v>0</v>
      </c>
      <c r="U148" s="196">
        <f t="shared" si="26"/>
        <v>0</v>
      </c>
      <c r="V148" s="196">
        <f t="shared" si="24"/>
        <v>0</v>
      </c>
      <c r="W148" s="196">
        <f t="shared" si="25"/>
        <v>0</v>
      </c>
    </row>
    <row r="149" spans="1:23">
      <c r="A149" s="189"/>
      <c r="B149" s="833"/>
      <c r="C149" s="34"/>
      <c r="D149" s="34"/>
      <c r="E149" s="191"/>
      <c r="F149" s="190"/>
      <c r="G149" s="190"/>
      <c r="H149" s="196">
        <f t="shared" si="19"/>
        <v>0</v>
      </c>
      <c r="I149" s="196">
        <f t="shared" si="26"/>
        <v>0</v>
      </c>
      <c r="J149" s="196">
        <f t="shared" si="26"/>
        <v>0</v>
      </c>
      <c r="K149" s="196">
        <f t="shared" si="26"/>
        <v>0</v>
      </c>
      <c r="L149" s="196">
        <f t="shared" si="26"/>
        <v>0</v>
      </c>
      <c r="M149" s="196">
        <f t="shared" si="26"/>
        <v>0</v>
      </c>
      <c r="N149" s="196">
        <f t="shared" si="26"/>
        <v>0</v>
      </c>
      <c r="O149" s="196">
        <f t="shared" si="26"/>
        <v>0</v>
      </c>
      <c r="P149" s="196">
        <f t="shared" si="26"/>
        <v>0</v>
      </c>
      <c r="Q149" s="196">
        <f t="shared" si="26"/>
        <v>0</v>
      </c>
      <c r="R149" s="196">
        <f t="shared" si="26"/>
        <v>0</v>
      </c>
      <c r="S149" s="196">
        <f t="shared" si="26"/>
        <v>0</v>
      </c>
      <c r="T149" s="196">
        <f t="shared" si="26"/>
        <v>0</v>
      </c>
      <c r="U149" s="196">
        <f t="shared" si="26"/>
        <v>0</v>
      </c>
      <c r="V149" s="196">
        <f t="shared" si="24"/>
        <v>0</v>
      </c>
      <c r="W149" s="196">
        <f t="shared" si="25"/>
        <v>0</v>
      </c>
    </row>
    <row r="150" spans="1:23">
      <c r="A150" s="189"/>
      <c r="B150" s="833"/>
      <c r="C150" s="34"/>
      <c r="D150" s="34"/>
      <c r="E150" s="191"/>
      <c r="F150" s="190"/>
      <c r="G150" s="190"/>
      <c r="H150" s="196">
        <f t="shared" si="19"/>
        <v>0</v>
      </c>
      <c r="I150" s="196">
        <f t="shared" si="26"/>
        <v>0</v>
      </c>
      <c r="J150" s="196">
        <f t="shared" si="26"/>
        <v>0</v>
      </c>
      <c r="K150" s="196">
        <f t="shared" si="26"/>
        <v>0</v>
      </c>
      <c r="L150" s="196">
        <f t="shared" si="26"/>
        <v>0</v>
      </c>
      <c r="M150" s="196">
        <f t="shared" si="26"/>
        <v>0</v>
      </c>
      <c r="N150" s="196">
        <f t="shared" si="26"/>
        <v>0</v>
      </c>
      <c r="O150" s="196">
        <f t="shared" si="26"/>
        <v>0</v>
      </c>
      <c r="P150" s="196">
        <f t="shared" si="26"/>
        <v>0</v>
      </c>
      <c r="Q150" s="196">
        <f t="shared" si="26"/>
        <v>0</v>
      </c>
      <c r="R150" s="196">
        <f t="shared" si="26"/>
        <v>0</v>
      </c>
      <c r="S150" s="196">
        <f t="shared" si="26"/>
        <v>0</v>
      </c>
      <c r="T150" s="196">
        <f t="shared" si="26"/>
        <v>0</v>
      </c>
      <c r="U150" s="196">
        <f t="shared" si="26"/>
        <v>0</v>
      </c>
      <c r="V150" s="196">
        <f t="shared" si="24"/>
        <v>0</v>
      </c>
      <c r="W150" s="196">
        <f t="shared" si="25"/>
        <v>0</v>
      </c>
    </row>
    <row r="151" spans="1:23">
      <c r="A151" s="189"/>
      <c r="B151" s="833"/>
      <c r="C151" s="34"/>
      <c r="D151" s="34"/>
      <c r="E151" s="191"/>
      <c r="F151" s="190"/>
      <c r="G151" s="190"/>
      <c r="H151" s="196">
        <f t="shared" si="19"/>
        <v>0</v>
      </c>
      <c r="I151" s="196">
        <f t="shared" si="26"/>
        <v>0</v>
      </c>
      <c r="J151" s="196">
        <f t="shared" si="26"/>
        <v>0</v>
      </c>
      <c r="K151" s="196">
        <f t="shared" si="26"/>
        <v>0</v>
      </c>
      <c r="L151" s="196">
        <f t="shared" si="26"/>
        <v>0</v>
      </c>
      <c r="M151" s="196">
        <f t="shared" si="26"/>
        <v>0</v>
      </c>
      <c r="N151" s="196">
        <f t="shared" si="26"/>
        <v>0</v>
      </c>
      <c r="O151" s="196">
        <f t="shared" si="26"/>
        <v>0</v>
      </c>
      <c r="P151" s="196">
        <f t="shared" si="26"/>
        <v>0</v>
      </c>
      <c r="Q151" s="196">
        <f t="shared" si="26"/>
        <v>0</v>
      </c>
      <c r="R151" s="196">
        <f t="shared" si="26"/>
        <v>0</v>
      </c>
      <c r="S151" s="196">
        <f t="shared" si="26"/>
        <v>0</v>
      </c>
      <c r="T151" s="196">
        <f t="shared" si="26"/>
        <v>0</v>
      </c>
      <c r="U151" s="196">
        <f t="shared" si="26"/>
        <v>0</v>
      </c>
      <c r="V151" s="196">
        <f t="shared" si="24"/>
        <v>0</v>
      </c>
      <c r="W151" s="196">
        <f t="shared" si="25"/>
        <v>0</v>
      </c>
    </row>
    <row r="152" spans="1:23">
      <c r="A152" s="189"/>
      <c r="B152" s="833"/>
      <c r="C152" s="34"/>
      <c r="D152" s="34"/>
      <c r="E152" s="191"/>
      <c r="F152" s="190"/>
      <c r="G152" s="190"/>
      <c r="H152" s="196">
        <f t="shared" si="19"/>
        <v>0</v>
      </c>
      <c r="I152" s="196">
        <f t="shared" si="26"/>
        <v>0</v>
      </c>
      <c r="J152" s="196">
        <f t="shared" si="26"/>
        <v>0</v>
      </c>
      <c r="K152" s="196">
        <f t="shared" si="26"/>
        <v>0</v>
      </c>
      <c r="L152" s="196">
        <f t="shared" si="26"/>
        <v>0</v>
      </c>
      <c r="M152" s="196">
        <f t="shared" si="26"/>
        <v>0</v>
      </c>
      <c r="N152" s="196">
        <f t="shared" si="26"/>
        <v>0</v>
      </c>
      <c r="O152" s="196">
        <f t="shared" si="26"/>
        <v>0</v>
      </c>
      <c r="P152" s="196">
        <f t="shared" si="26"/>
        <v>0</v>
      </c>
      <c r="Q152" s="196">
        <f t="shared" si="26"/>
        <v>0</v>
      </c>
      <c r="R152" s="196">
        <f t="shared" si="26"/>
        <v>0</v>
      </c>
      <c r="S152" s="196">
        <f t="shared" si="26"/>
        <v>0</v>
      </c>
      <c r="T152" s="196">
        <f t="shared" si="26"/>
        <v>0</v>
      </c>
      <c r="U152" s="196">
        <f t="shared" si="26"/>
        <v>0</v>
      </c>
      <c r="V152" s="196">
        <f t="shared" si="24"/>
        <v>0</v>
      </c>
      <c r="W152" s="196">
        <f t="shared" si="25"/>
        <v>0</v>
      </c>
    </row>
    <row r="153" spans="1:23">
      <c r="A153" s="189"/>
      <c r="B153" s="833"/>
      <c r="C153" s="34"/>
      <c r="D153" s="34"/>
      <c r="E153" s="191"/>
      <c r="F153" s="190"/>
      <c r="G153" s="190"/>
      <c r="H153" s="196">
        <f t="shared" si="19"/>
        <v>0</v>
      </c>
      <c r="I153" s="196">
        <f t="shared" si="26"/>
        <v>0</v>
      </c>
      <c r="J153" s="196">
        <f t="shared" si="26"/>
        <v>0</v>
      </c>
      <c r="K153" s="196">
        <f t="shared" si="26"/>
        <v>0</v>
      </c>
      <c r="L153" s="196">
        <f t="shared" si="26"/>
        <v>0</v>
      </c>
      <c r="M153" s="196">
        <f t="shared" si="26"/>
        <v>0</v>
      </c>
      <c r="N153" s="196">
        <f t="shared" si="26"/>
        <v>0</v>
      </c>
      <c r="O153" s="196">
        <f t="shared" si="26"/>
        <v>0</v>
      </c>
      <c r="P153" s="196">
        <f t="shared" si="26"/>
        <v>0</v>
      </c>
      <c r="Q153" s="196">
        <f t="shared" si="26"/>
        <v>0</v>
      </c>
      <c r="R153" s="196">
        <f t="shared" si="26"/>
        <v>0</v>
      </c>
      <c r="S153" s="196">
        <f t="shared" si="26"/>
        <v>0</v>
      </c>
      <c r="T153" s="196">
        <f t="shared" si="26"/>
        <v>0</v>
      </c>
      <c r="U153" s="196">
        <f t="shared" si="26"/>
        <v>0</v>
      </c>
      <c r="V153" s="196">
        <f t="shared" si="24"/>
        <v>0</v>
      </c>
      <c r="W153" s="196">
        <f t="shared" si="25"/>
        <v>0</v>
      </c>
    </row>
    <row r="154" spans="1:23">
      <c r="A154" s="189"/>
      <c r="B154" s="833"/>
      <c r="C154" s="34"/>
      <c r="D154" s="34"/>
      <c r="E154" s="191"/>
      <c r="F154" s="190"/>
      <c r="G154" s="190"/>
      <c r="H154" s="196">
        <f t="shared" si="19"/>
        <v>0</v>
      </c>
      <c r="I154" s="196">
        <f t="shared" ref="I154:U160" si="27">IF($D154=I$10,$E154,0)</f>
        <v>0</v>
      </c>
      <c r="J154" s="196">
        <f t="shared" si="27"/>
        <v>0</v>
      </c>
      <c r="K154" s="196">
        <f t="shared" si="27"/>
        <v>0</v>
      </c>
      <c r="L154" s="196">
        <f t="shared" si="27"/>
        <v>0</v>
      </c>
      <c r="M154" s="196">
        <f t="shared" si="27"/>
        <v>0</v>
      </c>
      <c r="N154" s="196">
        <f t="shared" si="27"/>
        <v>0</v>
      </c>
      <c r="O154" s="196">
        <f t="shared" si="27"/>
        <v>0</v>
      </c>
      <c r="P154" s="196">
        <f t="shared" si="27"/>
        <v>0</v>
      </c>
      <c r="Q154" s="196">
        <f t="shared" si="27"/>
        <v>0</v>
      </c>
      <c r="R154" s="196">
        <f t="shared" si="27"/>
        <v>0</v>
      </c>
      <c r="S154" s="196">
        <f t="shared" si="27"/>
        <v>0</v>
      </c>
      <c r="T154" s="196">
        <f t="shared" si="27"/>
        <v>0</v>
      </c>
      <c r="U154" s="196">
        <f t="shared" si="27"/>
        <v>0</v>
      </c>
      <c r="V154" s="196">
        <f t="shared" si="24"/>
        <v>0</v>
      </c>
      <c r="W154" s="196">
        <f t="shared" si="25"/>
        <v>0</v>
      </c>
    </row>
    <row r="155" spans="1:23">
      <c r="A155" s="189"/>
      <c r="B155" s="833"/>
      <c r="C155" s="34"/>
      <c r="D155" s="34"/>
      <c r="E155" s="191"/>
      <c r="F155" s="190"/>
      <c r="G155" s="190"/>
      <c r="H155" s="196">
        <f t="shared" si="19"/>
        <v>0</v>
      </c>
      <c r="I155" s="196">
        <f t="shared" si="27"/>
        <v>0</v>
      </c>
      <c r="J155" s="196">
        <f t="shared" si="27"/>
        <v>0</v>
      </c>
      <c r="K155" s="196">
        <f t="shared" si="27"/>
        <v>0</v>
      </c>
      <c r="L155" s="196">
        <f t="shared" si="27"/>
        <v>0</v>
      </c>
      <c r="M155" s="196">
        <f t="shared" si="27"/>
        <v>0</v>
      </c>
      <c r="N155" s="196">
        <f t="shared" si="27"/>
        <v>0</v>
      </c>
      <c r="O155" s="196">
        <f t="shared" si="27"/>
        <v>0</v>
      </c>
      <c r="P155" s="196">
        <f t="shared" si="27"/>
        <v>0</v>
      </c>
      <c r="Q155" s="196">
        <f t="shared" si="27"/>
        <v>0</v>
      </c>
      <c r="R155" s="196">
        <f t="shared" si="27"/>
        <v>0</v>
      </c>
      <c r="S155" s="196">
        <f t="shared" si="27"/>
        <v>0</v>
      </c>
      <c r="T155" s="196">
        <f t="shared" si="27"/>
        <v>0</v>
      </c>
      <c r="U155" s="196">
        <f t="shared" si="27"/>
        <v>0</v>
      </c>
      <c r="V155" s="196">
        <f t="shared" si="24"/>
        <v>0</v>
      </c>
      <c r="W155" s="196">
        <f t="shared" si="25"/>
        <v>0</v>
      </c>
    </row>
    <row r="156" spans="1:23">
      <c r="A156" s="189"/>
      <c r="B156" s="833"/>
      <c r="C156" s="34"/>
      <c r="D156" s="34"/>
      <c r="E156" s="191"/>
      <c r="F156" s="190"/>
      <c r="G156" s="190"/>
      <c r="H156" s="196">
        <f t="shared" si="19"/>
        <v>0</v>
      </c>
      <c r="I156" s="196">
        <f t="shared" si="27"/>
        <v>0</v>
      </c>
      <c r="J156" s="196">
        <f t="shared" si="27"/>
        <v>0</v>
      </c>
      <c r="K156" s="196">
        <f t="shared" si="27"/>
        <v>0</v>
      </c>
      <c r="L156" s="196">
        <f t="shared" si="27"/>
        <v>0</v>
      </c>
      <c r="M156" s="196">
        <f t="shared" si="27"/>
        <v>0</v>
      </c>
      <c r="N156" s="196">
        <f t="shared" si="27"/>
        <v>0</v>
      </c>
      <c r="O156" s="196">
        <f t="shared" si="27"/>
        <v>0</v>
      </c>
      <c r="P156" s="196">
        <f t="shared" si="27"/>
        <v>0</v>
      </c>
      <c r="Q156" s="196">
        <f t="shared" si="27"/>
        <v>0</v>
      </c>
      <c r="R156" s="196">
        <f t="shared" si="27"/>
        <v>0</v>
      </c>
      <c r="S156" s="196">
        <f t="shared" si="27"/>
        <v>0</v>
      </c>
      <c r="T156" s="196">
        <f t="shared" si="27"/>
        <v>0</v>
      </c>
      <c r="U156" s="196">
        <f t="shared" si="27"/>
        <v>0</v>
      </c>
      <c r="V156" s="196">
        <f t="shared" si="24"/>
        <v>0</v>
      </c>
      <c r="W156" s="196">
        <f t="shared" si="25"/>
        <v>0</v>
      </c>
    </row>
    <row r="157" spans="1:23">
      <c r="A157" s="189"/>
      <c r="B157" s="833"/>
      <c r="C157" s="34"/>
      <c r="D157" s="34"/>
      <c r="E157" s="191"/>
      <c r="F157" s="190"/>
      <c r="G157" s="190"/>
      <c r="H157" s="196">
        <f t="shared" si="19"/>
        <v>0</v>
      </c>
      <c r="I157" s="196">
        <f t="shared" si="27"/>
        <v>0</v>
      </c>
      <c r="J157" s="196">
        <f t="shared" si="27"/>
        <v>0</v>
      </c>
      <c r="K157" s="196">
        <f t="shared" si="27"/>
        <v>0</v>
      </c>
      <c r="L157" s="196">
        <f t="shared" si="27"/>
        <v>0</v>
      </c>
      <c r="M157" s="196">
        <f t="shared" si="27"/>
        <v>0</v>
      </c>
      <c r="N157" s="196">
        <f t="shared" si="27"/>
        <v>0</v>
      </c>
      <c r="O157" s="196">
        <f t="shared" si="27"/>
        <v>0</v>
      </c>
      <c r="P157" s="196">
        <f t="shared" si="27"/>
        <v>0</v>
      </c>
      <c r="Q157" s="196">
        <f t="shared" si="27"/>
        <v>0</v>
      </c>
      <c r="R157" s="196">
        <f t="shared" si="27"/>
        <v>0</v>
      </c>
      <c r="S157" s="196">
        <f t="shared" si="27"/>
        <v>0</v>
      </c>
      <c r="T157" s="196">
        <f t="shared" si="27"/>
        <v>0</v>
      </c>
      <c r="U157" s="196">
        <f t="shared" si="27"/>
        <v>0</v>
      </c>
      <c r="V157" s="196">
        <f t="shared" si="24"/>
        <v>0</v>
      </c>
      <c r="W157" s="196">
        <f t="shared" si="25"/>
        <v>0</v>
      </c>
    </row>
    <row r="158" spans="1:23">
      <c r="A158" s="189"/>
      <c r="B158" s="833"/>
      <c r="C158" s="34"/>
      <c r="D158" s="34"/>
      <c r="E158" s="191"/>
      <c r="F158" s="190"/>
      <c r="G158" s="190"/>
      <c r="H158" s="196">
        <f t="shared" ref="H158:H221" si="28">IF($D158=H$10,$E158,0)</f>
        <v>0</v>
      </c>
      <c r="I158" s="196">
        <f t="shared" si="27"/>
        <v>0</v>
      </c>
      <c r="J158" s="196">
        <f t="shared" si="27"/>
        <v>0</v>
      </c>
      <c r="K158" s="196">
        <f t="shared" si="27"/>
        <v>0</v>
      </c>
      <c r="L158" s="196">
        <f t="shared" si="27"/>
        <v>0</v>
      </c>
      <c r="M158" s="196">
        <f t="shared" si="27"/>
        <v>0</v>
      </c>
      <c r="N158" s="196">
        <f t="shared" si="27"/>
        <v>0</v>
      </c>
      <c r="O158" s="196">
        <f t="shared" si="27"/>
        <v>0</v>
      </c>
      <c r="P158" s="196">
        <f t="shared" si="27"/>
        <v>0</v>
      </c>
      <c r="Q158" s="196">
        <f t="shared" si="27"/>
        <v>0</v>
      </c>
      <c r="R158" s="196">
        <f t="shared" si="27"/>
        <v>0</v>
      </c>
      <c r="S158" s="196">
        <f t="shared" si="27"/>
        <v>0</v>
      </c>
      <c r="T158" s="196">
        <f t="shared" si="27"/>
        <v>0</v>
      </c>
      <c r="U158" s="196">
        <f t="shared" si="27"/>
        <v>0</v>
      </c>
      <c r="V158" s="196">
        <f t="shared" si="24"/>
        <v>0</v>
      </c>
      <c r="W158" s="196">
        <f t="shared" si="25"/>
        <v>0</v>
      </c>
    </row>
    <row r="159" spans="1:23">
      <c r="A159" s="189"/>
      <c r="B159" s="833"/>
      <c r="C159" s="34"/>
      <c r="D159" s="34"/>
      <c r="E159" s="191"/>
      <c r="F159" s="190"/>
      <c r="G159" s="190"/>
      <c r="H159" s="196">
        <f t="shared" si="28"/>
        <v>0</v>
      </c>
      <c r="I159" s="196">
        <f t="shared" si="27"/>
        <v>0</v>
      </c>
      <c r="J159" s="196">
        <f t="shared" si="27"/>
        <v>0</v>
      </c>
      <c r="K159" s="196">
        <f t="shared" si="27"/>
        <v>0</v>
      </c>
      <c r="L159" s="196">
        <f t="shared" si="27"/>
        <v>0</v>
      </c>
      <c r="M159" s="196">
        <f t="shared" si="27"/>
        <v>0</v>
      </c>
      <c r="N159" s="196">
        <f t="shared" si="27"/>
        <v>0</v>
      </c>
      <c r="O159" s="196">
        <f t="shared" si="27"/>
        <v>0</v>
      </c>
      <c r="P159" s="196">
        <f t="shared" si="27"/>
        <v>0</v>
      </c>
      <c r="Q159" s="196">
        <f t="shared" si="27"/>
        <v>0</v>
      </c>
      <c r="R159" s="196">
        <f t="shared" si="27"/>
        <v>0</v>
      </c>
      <c r="S159" s="196">
        <f t="shared" si="27"/>
        <v>0</v>
      </c>
      <c r="T159" s="196">
        <f t="shared" si="27"/>
        <v>0</v>
      </c>
      <c r="U159" s="196">
        <f t="shared" si="27"/>
        <v>0</v>
      </c>
      <c r="V159" s="196">
        <f t="shared" si="24"/>
        <v>0</v>
      </c>
      <c r="W159" s="196">
        <f t="shared" si="25"/>
        <v>0</v>
      </c>
    </row>
    <row r="160" spans="1:23">
      <c r="A160" s="189"/>
      <c r="B160" s="833"/>
      <c r="C160" s="34"/>
      <c r="D160" s="34"/>
      <c r="E160" s="191"/>
      <c r="F160" s="190"/>
      <c r="G160" s="190"/>
      <c r="H160" s="196">
        <f t="shared" si="28"/>
        <v>0</v>
      </c>
      <c r="I160" s="196">
        <f t="shared" si="27"/>
        <v>0</v>
      </c>
      <c r="J160" s="196">
        <f t="shared" si="27"/>
        <v>0</v>
      </c>
      <c r="K160" s="196">
        <f t="shared" si="27"/>
        <v>0</v>
      </c>
      <c r="L160" s="196">
        <f t="shared" si="27"/>
        <v>0</v>
      </c>
      <c r="M160" s="196">
        <f t="shared" si="27"/>
        <v>0</v>
      </c>
      <c r="N160" s="196">
        <f t="shared" si="27"/>
        <v>0</v>
      </c>
      <c r="O160" s="196">
        <f t="shared" si="27"/>
        <v>0</v>
      </c>
      <c r="P160" s="196">
        <f t="shared" si="27"/>
        <v>0</v>
      </c>
      <c r="Q160" s="196">
        <f t="shared" si="27"/>
        <v>0</v>
      </c>
      <c r="R160" s="196">
        <f t="shared" si="27"/>
        <v>0</v>
      </c>
      <c r="S160" s="196">
        <f t="shared" si="27"/>
        <v>0</v>
      </c>
      <c r="T160" s="196">
        <f t="shared" si="27"/>
        <v>0</v>
      </c>
      <c r="U160" s="196">
        <f t="shared" si="27"/>
        <v>0</v>
      </c>
      <c r="V160" s="196">
        <f t="shared" si="24"/>
        <v>0</v>
      </c>
      <c r="W160" s="196">
        <f t="shared" si="25"/>
        <v>0</v>
      </c>
    </row>
    <row r="161" spans="1:23">
      <c r="A161" s="189"/>
      <c r="B161" s="833"/>
      <c r="C161" s="34"/>
      <c r="D161" s="34"/>
      <c r="E161" s="191"/>
      <c r="F161" s="190"/>
      <c r="G161" s="190"/>
      <c r="H161" s="196">
        <f t="shared" si="28"/>
        <v>0</v>
      </c>
      <c r="I161" s="196">
        <f>IF($D161=I$10,$E161,0)</f>
        <v>0</v>
      </c>
      <c r="J161" s="196">
        <f t="shared" ref="I161:U176" si="29">IF($D161=J$10,$E161,0)</f>
        <v>0</v>
      </c>
      <c r="K161" s="196">
        <f t="shared" si="29"/>
        <v>0</v>
      </c>
      <c r="L161" s="196">
        <f t="shared" si="29"/>
        <v>0</v>
      </c>
      <c r="M161" s="196">
        <f t="shared" si="29"/>
        <v>0</v>
      </c>
      <c r="N161" s="196">
        <f t="shared" si="29"/>
        <v>0</v>
      </c>
      <c r="O161" s="196">
        <f t="shared" si="29"/>
        <v>0</v>
      </c>
      <c r="P161" s="196">
        <f t="shared" si="29"/>
        <v>0</v>
      </c>
      <c r="Q161" s="196">
        <f t="shared" si="29"/>
        <v>0</v>
      </c>
      <c r="R161" s="196">
        <f t="shared" si="29"/>
        <v>0</v>
      </c>
      <c r="S161" s="196">
        <f t="shared" si="29"/>
        <v>0</v>
      </c>
      <c r="T161" s="196">
        <f t="shared" si="29"/>
        <v>0</v>
      </c>
      <c r="U161" s="196">
        <f t="shared" si="29"/>
        <v>0</v>
      </c>
      <c r="V161" s="196">
        <f t="shared" si="24"/>
        <v>0</v>
      </c>
      <c r="W161" s="196">
        <f t="shared" si="25"/>
        <v>0</v>
      </c>
    </row>
    <row r="162" spans="1:23">
      <c r="A162" s="189"/>
      <c r="B162" s="833"/>
      <c r="C162" s="34"/>
      <c r="D162" s="34"/>
      <c r="E162" s="191"/>
      <c r="F162" s="190"/>
      <c r="G162" s="190"/>
      <c r="H162" s="196">
        <f t="shared" si="28"/>
        <v>0</v>
      </c>
      <c r="I162" s="196">
        <f t="shared" si="29"/>
        <v>0</v>
      </c>
      <c r="J162" s="196">
        <f t="shared" si="29"/>
        <v>0</v>
      </c>
      <c r="K162" s="196">
        <f t="shared" si="29"/>
        <v>0</v>
      </c>
      <c r="L162" s="196">
        <f t="shared" si="29"/>
        <v>0</v>
      </c>
      <c r="M162" s="196">
        <f t="shared" si="29"/>
        <v>0</v>
      </c>
      <c r="N162" s="196">
        <f t="shared" si="29"/>
        <v>0</v>
      </c>
      <c r="O162" s="196">
        <f t="shared" si="29"/>
        <v>0</v>
      </c>
      <c r="P162" s="196">
        <f t="shared" si="29"/>
        <v>0</v>
      </c>
      <c r="Q162" s="196">
        <f t="shared" si="29"/>
        <v>0</v>
      </c>
      <c r="R162" s="196">
        <f t="shared" si="29"/>
        <v>0</v>
      </c>
      <c r="S162" s="196">
        <f t="shared" si="29"/>
        <v>0</v>
      </c>
      <c r="T162" s="196">
        <f t="shared" si="29"/>
        <v>0</v>
      </c>
      <c r="U162" s="196">
        <f t="shared" si="29"/>
        <v>0</v>
      </c>
      <c r="V162" s="196">
        <f t="shared" si="24"/>
        <v>0</v>
      </c>
      <c r="W162" s="196">
        <f t="shared" si="25"/>
        <v>0</v>
      </c>
    </row>
    <row r="163" spans="1:23">
      <c r="A163" s="189"/>
      <c r="B163" s="833"/>
      <c r="C163" s="34"/>
      <c r="D163" s="34"/>
      <c r="E163" s="191"/>
      <c r="F163" s="190"/>
      <c r="G163" s="190"/>
      <c r="H163" s="196">
        <f t="shared" si="28"/>
        <v>0</v>
      </c>
      <c r="I163" s="196">
        <f t="shared" si="29"/>
        <v>0</v>
      </c>
      <c r="J163" s="196">
        <f t="shared" si="29"/>
        <v>0</v>
      </c>
      <c r="K163" s="196">
        <f t="shared" si="29"/>
        <v>0</v>
      </c>
      <c r="L163" s="196">
        <f t="shared" si="29"/>
        <v>0</v>
      </c>
      <c r="M163" s="196">
        <f t="shared" si="29"/>
        <v>0</v>
      </c>
      <c r="N163" s="196">
        <f t="shared" si="29"/>
        <v>0</v>
      </c>
      <c r="O163" s="196">
        <f t="shared" si="29"/>
        <v>0</v>
      </c>
      <c r="P163" s="196">
        <f t="shared" si="29"/>
        <v>0</v>
      </c>
      <c r="Q163" s="196">
        <f t="shared" si="29"/>
        <v>0</v>
      </c>
      <c r="R163" s="196">
        <f t="shared" si="29"/>
        <v>0</v>
      </c>
      <c r="S163" s="196">
        <f t="shared" si="29"/>
        <v>0</v>
      </c>
      <c r="T163" s="196">
        <f t="shared" si="29"/>
        <v>0</v>
      </c>
      <c r="U163" s="196">
        <f t="shared" si="29"/>
        <v>0</v>
      </c>
      <c r="V163" s="196">
        <f t="shared" si="24"/>
        <v>0</v>
      </c>
      <c r="W163" s="196">
        <f t="shared" si="25"/>
        <v>0</v>
      </c>
    </row>
    <row r="164" spans="1:23">
      <c r="A164" s="189"/>
      <c r="B164" s="833"/>
      <c r="C164" s="34"/>
      <c r="D164" s="34"/>
      <c r="E164" s="191"/>
      <c r="F164" s="190"/>
      <c r="G164" s="190"/>
      <c r="H164" s="196">
        <f t="shared" si="28"/>
        <v>0</v>
      </c>
      <c r="I164" s="196">
        <f t="shared" si="29"/>
        <v>0</v>
      </c>
      <c r="J164" s="196">
        <f t="shared" si="29"/>
        <v>0</v>
      </c>
      <c r="K164" s="196">
        <f t="shared" si="29"/>
        <v>0</v>
      </c>
      <c r="L164" s="196">
        <f t="shared" si="29"/>
        <v>0</v>
      </c>
      <c r="M164" s="196">
        <f t="shared" si="29"/>
        <v>0</v>
      </c>
      <c r="N164" s="196">
        <f t="shared" si="29"/>
        <v>0</v>
      </c>
      <c r="O164" s="196">
        <f t="shared" si="29"/>
        <v>0</v>
      </c>
      <c r="P164" s="196">
        <f t="shared" si="29"/>
        <v>0</v>
      </c>
      <c r="Q164" s="196">
        <f t="shared" si="29"/>
        <v>0</v>
      </c>
      <c r="R164" s="196">
        <f t="shared" si="29"/>
        <v>0</v>
      </c>
      <c r="S164" s="196">
        <f t="shared" si="29"/>
        <v>0</v>
      </c>
      <c r="T164" s="196">
        <f t="shared" si="29"/>
        <v>0</v>
      </c>
      <c r="U164" s="196">
        <f t="shared" si="29"/>
        <v>0</v>
      </c>
      <c r="V164" s="196">
        <f t="shared" si="24"/>
        <v>0</v>
      </c>
      <c r="W164" s="196">
        <f t="shared" si="25"/>
        <v>0</v>
      </c>
    </row>
    <row r="165" spans="1:23">
      <c r="A165" s="189"/>
      <c r="B165" s="833"/>
      <c r="C165" s="34"/>
      <c r="D165" s="34"/>
      <c r="E165" s="191"/>
      <c r="F165" s="190"/>
      <c r="G165" s="190"/>
      <c r="H165" s="196">
        <f t="shared" si="28"/>
        <v>0</v>
      </c>
      <c r="I165" s="196">
        <f t="shared" si="29"/>
        <v>0</v>
      </c>
      <c r="J165" s="196">
        <f t="shared" si="29"/>
        <v>0</v>
      </c>
      <c r="K165" s="196">
        <f t="shared" si="29"/>
        <v>0</v>
      </c>
      <c r="L165" s="196">
        <f t="shared" si="29"/>
        <v>0</v>
      </c>
      <c r="M165" s="196">
        <f t="shared" si="29"/>
        <v>0</v>
      </c>
      <c r="N165" s="196">
        <f t="shared" si="29"/>
        <v>0</v>
      </c>
      <c r="O165" s="196">
        <f t="shared" si="29"/>
        <v>0</v>
      </c>
      <c r="P165" s="196">
        <f t="shared" si="29"/>
        <v>0</v>
      </c>
      <c r="Q165" s="196">
        <f t="shared" si="29"/>
        <v>0</v>
      </c>
      <c r="R165" s="196">
        <f t="shared" si="29"/>
        <v>0</v>
      </c>
      <c r="S165" s="196">
        <f t="shared" si="29"/>
        <v>0</v>
      </c>
      <c r="T165" s="196">
        <f t="shared" si="29"/>
        <v>0</v>
      </c>
      <c r="U165" s="196">
        <f t="shared" si="29"/>
        <v>0</v>
      </c>
      <c r="V165" s="196">
        <f t="shared" si="24"/>
        <v>0</v>
      </c>
      <c r="W165" s="196">
        <f t="shared" si="25"/>
        <v>0</v>
      </c>
    </row>
    <row r="166" spans="1:23">
      <c r="A166" s="189"/>
      <c r="B166" s="833"/>
      <c r="C166" s="34"/>
      <c r="D166" s="34"/>
      <c r="E166" s="191"/>
      <c r="F166" s="190"/>
      <c r="G166" s="190"/>
      <c r="H166" s="196">
        <f t="shared" si="28"/>
        <v>0</v>
      </c>
      <c r="I166" s="196">
        <f t="shared" si="29"/>
        <v>0</v>
      </c>
      <c r="J166" s="196">
        <f t="shared" si="29"/>
        <v>0</v>
      </c>
      <c r="K166" s="196">
        <f t="shared" si="29"/>
        <v>0</v>
      </c>
      <c r="L166" s="196">
        <f t="shared" si="29"/>
        <v>0</v>
      </c>
      <c r="M166" s="196">
        <f t="shared" si="29"/>
        <v>0</v>
      </c>
      <c r="N166" s="196">
        <f t="shared" si="29"/>
        <v>0</v>
      </c>
      <c r="O166" s="196">
        <f t="shared" si="29"/>
        <v>0</v>
      </c>
      <c r="P166" s="196">
        <f t="shared" si="29"/>
        <v>0</v>
      </c>
      <c r="Q166" s="196">
        <f t="shared" si="29"/>
        <v>0</v>
      </c>
      <c r="R166" s="196">
        <f t="shared" si="29"/>
        <v>0</v>
      </c>
      <c r="S166" s="196">
        <f t="shared" si="29"/>
        <v>0</v>
      </c>
      <c r="T166" s="196">
        <f t="shared" si="29"/>
        <v>0</v>
      </c>
      <c r="U166" s="196">
        <f t="shared" si="29"/>
        <v>0</v>
      </c>
      <c r="V166" s="196">
        <f t="shared" si="24"/>
        <v>0</v>
      </c>
      <c r="W166" s="196">
        <f t="shared" si="25"/>
        <v>0</v>
      </c>
    </row>
    <row r="167" spans="1:23">
      <c r="A167" s="189"/>
      <c r="B167" s="833"/>
      <c r="C167" s="34"/>
      <c r="D167" s="34"/>
      <c r="E167" s="191"/>
      <c r="F167" s="190"/>
      <c r="G167" s="190"/>
      <c r="H167" s="196">
        <f t="shared" si="28"/>
        <v>0</v>
      </c>
      <c r="I167" s="196">
        <f t="shared" si="29"/>
        <v>0</v>
      </c>
      <c r="J167" s="196">
        <f t="shared" si="29"/>
        <v>0</v>
      </c>
      <c r="K167" s="196">
        <f t="shared" si="29"/>
        <v>0</v>
      </c>
      <c r="L167" s="196">
        <f t="shared" si="29"/>
        <v>0</v>
      </c>
      <c r="M167" s="196">
        <f t="shared" si="29"/>
        <v>0</v>
      </c>
      <c r="N167" s="196">
        <f t="shared" si="29"/>
        <v>0</v>
      </c>
      <c r="O167" s="196">
        <f t="shared" si="29"/>
        <v>0</v>
      </c>
      <c r="P167" s="196">
        <f t="shared" si="29"/>
        <v>0</v>
      </c>
      <c r="Q167" s="196">
        <f t="shared" si="29"/>
        <v>0</v>
      </c>
      <c r="R167" s="196">
        <f t="shared" si="29"/>
        <v>0</v>
      </c>
      <c r="S167" s="196">
        <f t="shared" si="29"/>
        <v>0</v>
      </c>
      <c r="T167" s="196">
        <f t="shared" si="29"/>
        <v>0</v>
      </c>
      <c r="U167" s="196">
        <f t="shared" si="29"/>
        <v>0</v>
      </c>
      <c r="V167" s="196">
        <f t="shared" si="24"/>
        <v>0</v>
      </c>
      <c r="W167" s="196">
        <f t="shared" si="25"/>
        <v>0</v>
      </c>
    </row>
    <row r="168" spans="1:23">
      <c r="A168" s="189"/>
      <c r="B168" s="833"/>
      <c r="C168" s="34"/>
      <c r="D168" s="34"/>
      <c r="E168" s="191"/>
      <c r="F168" s="190"/>
      <c r="G168" s="190"/>
      <c r="H168" s="196">
        <f t="shared" si="28"/>
        <v>0</v>
      </c>
      <c r="I168" s="196">
        <f t="shared" si="29"/>
        <v>0</v>
      </c>
      <c r="J168" s="196">
        <f t="shared" si="29"/>
        <v>0</v>
      </c>
      <c r="K168" s="196">
        <f t="shared" si="29"/>
        <v>0</v>
      </c>
      <c r="L168" s="196">
        <f t="shared" si="29"/>
        <v>0</v>
      </c>
      <c r="M168" s="196">
        <f t="shared" si="29"/>
        <v>0</v>
      </c>
      <c r="N168" s="196">
        <f t="shared" si="29"/>
        <v>0</v>
      </c>
      <c r="O168" s="196">
        <f t="shared" si="29"/>
        <v>0</v>
      </c>
      <c r="P168" s="196">
        <f t="shared" si="29"/>
        <v>0</v>
      </c>
      <c r="Q168" s="196">
        <f t="shared" si="29"/>
        <v>0</v>
      </c>
      <c r="R168" s="196">
        <f t="shared" si="29"/>
        <v>0</v>
      </c>
      <c r="S168" s="196">
        <f t="shared" si="29"/>
        <v>0</v>
      </c>
      <c r="T168" s="196">
        <f t="shared" si="29"/>
        <v>0</v>
      </c>
      <c r="U168" s="196">
        <f t="shared" si="29"/>
        <v>0</v>
      </c>
      <c r="V168" s="196">
        <f t="shared" si="24"/>
        <v>0</v>
      </c>
      <c r="W168" s="196">
        <f t="shared" si="25"/>
        <v>0</v>
      </c>
    </row>
    <row r="169" spans="1:23">
      <c r="A169" s="189"/>
      <c r="B169" s="833"/>
      <c r="C169" s="34"/>
      <c r="D169" s="34"/>
      <c r="E169" s="191"/>
      <c r="F169" s="190"/>
      <c r="G169" s="190"/>
      <c r="H169" s="196">
        <f t="shared" si="28"/>
        <v>0</v>
      </c>
      <c r="I169" s="196">
        <f t="shared" si="29"/>
        <v>0</v>
      </c>
      <c r="J169" s="196">
        <f t="shared" si="29"/>
        <v>0</v>
      </c>
      <c r="K169" s="196">
        <f t="shared" si="29"/>
        <v>0</v>
      </c>
      <c r="L169" s="196">
        <f t="shared" si="29"/>
        <v>0</v>
      </c>
      <c r="M169" s="196">
        <f t="shared" si="29"/>
        <v>0</v>
      </c>
      <c r="N169" s="196">
        <f t="shared" si="29"/>
        <v>0</v>
      </c>
      <c r="O169" s="196">
        <f t="shared" si="29"/>
        <v>0</v>
      </c>
      <c r="P169" s="196">
        <f t="shared" si="29"/>
        <v>0</v>
      </c>
      <c r="Q169" s="196">
        <f t="shared" si="29"/>
        <v>0</v>
      </c>
      <c r="R169" s="196">
        <f t="shared" si="29"/>
        <v>0</v>
      </c>
      <c r="S169" s="196">
        <f t="shared" si="29"/>
        <v>0</v>
      </c>
      <c r="T169" s="196">
        <f t="shared" si="29"/>
        <v>0</v>
      </c>
      <c r="U169" s="196">
        <f t="shared" si="29"/>
        <v>0</v>
      </c>
      <c r="V169" s="196">
        <f t="shared" si="24"/>
        <v>0</v>
      </c>
      <c r="W169" s="196">
        <f t="shared" si="25"/>
        <v>0</v>
      </c>
    </row>
    <row r="170" spans="1:23">
      <c r="A170" s="189"/>
      <c r="B170" s="833"/>
      <c r="C170" s="34"/>
      <c r="D170" s="34"/>
      <c r="E170" s="191"/>
      <c r="F170" s="190"/>
      <c r="G170" s="190"/>
      <c r="H170" s="196">
        <f t="shared" si="28"/>
        <v>0</v>
      </c>
      <c r="I170" s="196">
        <f t="shared" si="29"/>
        <v>0</v>
      </c>
      <c r="J170" s="196">
        <f t="shared" si="29"/>
        <v>0</v>
      </c>
      <c r="K170" s="196">
        <f t="shared" si="29"/>
        <v>0</v>
      </c>
      <c r="L170" s="196">
        <f t="shared" si="29"/>
        <v>0</v>
      </c>
      <c r="M170" s="196">
        <f t="shared" si="29"/>
        <v>0</v>
      </c>
      <c r="N170" s="196">
        <f t="shared" si="29"/>
        <v>0</v>
      </c>
      <c r="O170" s="196">
        <f t="shared" si="29"/>
        <v>0</v>
      </c>
      <c r="P170" s="196">
        <f t="shared" si="29"/>
        <v>0</v>
      </c>
      <c r="Q170" s="196">
        <f t="shared" si="29"/>
        <v>0</v>
      </c>
      <c r="R170" s="196">
        <f t="shared" si="29"/>
        <v>0</v>
      </c>
      <c r="S170" s="196">
        <f t="shared" si="29"/>
        <v>0</v>
      </c>
      <c r="T170" s="196">
        <f t="shared" si="29"/>
        <v>0</v>
      </c>
      <c r="U170" s="196">
        <f t="shared" si="29"/>
        <v>0</v>
      </c>
      <c r="V170" s="196">
        <f t="shared" si="24"/>
        <v>0</v>
      </c>
      <c r="W170" s="196">
        <f t="shared" si="25"/>
        <v>0</v>
      </c>
    </row>
    <row r="171" spans="1:23">
      <c r="A171" s="189"/>
      <c r="B171" s="833"/>
      <c r="C171" s="34"/>
      <c r="D171" s="34"/>
      <c r="E171" s="191"/>
      <c r="F171" s="190"/>
      <c r="G171" s="190"/>
      <c r="H171" s="196">
        <f t="shared" si="28"/>
        <v>0</v>
      </c>
      <c r="I171" s="196">
        <f t="shared" si="29"/>
        <v>0</v>
      </c>
      <c r="J171" s="196">
        <f t="shared" si="29"/>
        <v>0</v>
      </c>
      <c r="K171" s="196">
        <f t="shared" si="29"/>
        <v>0</v>
      </c>
      <c r="L171" s="196">
        <f t="shared" si="29"/>
        <v>0</v>
      </c>
      <c r="M171" s="196">
        <f t="shared" si="29"/>
        <v>0</v>
      </c>
      <c r="N171" s="196">
        <f t="shared" si="29"/>
        <v>0</v>
      </c>
      <c r="O171" s="196">
        <f t="shared" si="29"/>
        <v>0</v>
      </c>
      <c r="P171" s="196">
        <f t="shared" si="29"/>
        <v>0</v>
      </c>
      <c r="Q171" s="196">
        <f t="shared" si="29"/>
        <v>0</v>
      </c>
      <c r="R171" s="196">
        <f t="shared" si="29"/>
        <v>0</v>
      </c>
      <c r="S171" s="196">
        <f t="shared" si="29"/>
        <v>0</v>
      </c>
      <c r="T171" s="196">
        <f t="shared" si="29"/>
        <v>0</v>
      </c>
      <c r="U171" s="196">
        <f t="shared" si="29"/>
        <v>0</v>
      </c>
      <c r="V171" s="196">
        <f t="shared" si="24"/>
        <v>0</v>
      </c>
      <c r="W171" s="196">
        <f t="shared" si="25"/>
        <v>0</v>
      </c>
    </row>
    <row r="172" spans="1:23">
      <c r="A172" s="189"/>
      <c r="B172" s="833"/>
      <c r="C172" s="34"/>
      <c r="D172" s="34"/>
      <c r="E172" s="191"/>
      <c r="F172" s="190"/>
      <c r="G172" s="190"/>
      <c r="H172" s="196">
        <f t="shared" si="28"/>
        <v>0</v>
      </c>
      <c r="I172" s="196">
        <f t="shared" si="29"/>
        <v>0</v>
      </c>
      <c r="J172" s="196">
        <f t="shared" si="29"/>
        <v>0</v>
      </c>
      <c r="K172" s="196">
        <f t="shared" si="29"/>
        <v>0</v>
      </c>
      <c r="L172" s="196">
        <f t="shared" si="29"/>
        <v>0</v>
      </c>
      <c r="M172" s="196">
        <f t="shared" si="29"/>
        <v>0</v>
      </c>
      <c r="N172" s="196">
        <f t="shared" si="29"/>
        <v>0</v>
      </c>
      <c r="O172" s="196">
        <f t="shared" si="29"/>
        <v>0</v>
      </c>
      <c r="P172" s="196">
        <f t="shared" si="29"/>
        <v>0</v>
      </c>
      <c r="Q172" s="196">
        <f t="shared" si="29"/>
        <v>0</v>
      </c>
      <c r="R172" s="196">
        <f t="shared" si="29"/>
        <v>0</v>
      </c>
      <c r="S172" s="196">
        <f t="shared" si="29"/>
        <v>0</v>
      </c>
      <c r="T172" s="196">
        <f t="shared" si="29"/>
        <v>0</v>
      </c>
      <c r="U172" s="196">
        <f t="shared" si="29"/>
        <v>0</v>
      </c>
      <c r="V172" s="196">
        <f t="shared" si="24"/>
        <v>0</v>
      </c>
      <c r="W172" s="196">
        <f t="shared" si="25"/>
        <v>0</v>
      </c>
    </row>
    <row r="173" spans="1:23">
      <c r="A173" s="189"/>
      <c r="B173" s="833"/>
      <c r="C173" s="34"/>
      <c r="D173" s="34"/>
      <c r="E173" s="191"/>
      <c r="F173" s="190"/>
      <c r="G173" s="190"/>
      <c r="H173" s="196">
        <f t="shared" si="28"/>
        <v>0</v>
      </c>
      <c r="I173" s="196">
        <f t="shared" si="29"/>
        <v>0</v>
      </c>
      <c r="J173" s="196">
        <f t="shared" si="29"/>
        <v>0</v>
      </c>
      <c r="K173" s="196">
        <f t="shared" si="29"/>
        <v>0</v>
      </c>
      <c r="L173" s="196">
        <f t="shared" si="29"/>
        <v>0</v>
      </c>
      <c r="M173" s="196">
        <f t="shared" si="29"/>
        <v>0</v>
      </c>
      <c r="N173" s="196">
        <f t="shared" si="29"/>
        <v>0</v>
      </c>
      <c r="O173" s="196">
        <f t="shared" si="29"/>
        <v>0</v>
      </c>
      <c r="P173" s="196">
        <f t="shared" si="29"/>
        <v>0</v>
      </c>
      <c r="Q173" s="196">
        <f t="shared" si="29"/>
        <v>0</v>
      </c>
      <c r="R173" s="196">
        <f t="shared" si="29"/>
        <v>0</v>
      </c>
      <c r="S173" s="196">
        <f t="shared" si="29"/>
        <v>0</v>
      </c>
      <c r="T173" s="196">
        <f t="shared" si="29"/>
        <v>0</v>
      </c>
      <c r="U173" s="196">
        <f t="shared" si="29"/>
        <v>0</v>
      </c>
      <c r="V173" s="196">
        <f t="shared" si="24"/>
        <v>0</v>
      </c>
      <c r="W173" s="196">
        <f t="shared" si="25"/>
        <v>0</v>
      </c>
    </row>
    <row r="174" spans="1:23">
      <c r="A174" s="189"/>
      <c r="B174" s="833"/>
      <c r="C174" s="34"/>
      <c r="D174" s="34"/>
      <c r="E174" s="191"/>
      <c r="F174" s="190"/>
      <c r="G174" s="190"/>
      <c r="H174" s="196">
        <f t="shared" si="28"/>
        <v>0</v>
      </c>
      <c r="I174" s="196">
        <f t="shared" si="29"/>
        <v>0</v>
      </c>
      <c r="J174" s="196">
        <f t="shared" si="29"/>
        <v>0</v>
      </c>
      <c r="K174" s="196">
        <f t="shared" si="29"/>
        <v>0</v>
      </c>
      <c r="L174" s="196">
        <f t="shared" si="29"/>
        <v>0</v>
      </c>
      <c r="M174" s="196">
        <f t="shared" si="29"/>
        <v>0</v>
      </c>
      <c r="N174" s="196">
        <f t="shared" si="29"/>
        <v>0</v>
      </c>
      <c r="O174" s="196">
        <f t="shared" si="29"/>
        <v>0</v>
      </c>
      <c r="P174" s="196">
        <f t="shared" si="29"/>
        <v>0</v>
      </c>
      <c r="Q174" s="196">
        <f t="shared" si="29"/>
        <v>0</v>
      </c>
      <c r="R174" s="196">
        <f t="shared" si="29"/>
        <v>0</v>
      </c>
      <c r="S174" s="196">
        <f t="shared" si="29"/>
        <v>0</v>
      </c>
      <c r="T174" s="196">
        <f t="shared" si="29"/>
        <v>0</v>
      </c>
      <c r="U174" s="196">
        <f t="shared" si="29"/>
        <v>0</v>
      </c>
      <c r="V174" s="196">
        <f t="shared" si="24"/>
        <v>0</v>
      </c>
      <c r="W174" s="196">
        <f t="shared" si="25"/>
        <v>0</v>
      </c>
    </row>
    <row r="175" spans="1:23">
      <c r="A175" s="189"/>
      <c r="B175" s="833"/>
      <c r="C175" s="34"/>
      <c r="D175" s="34"/>
      <c r="E175" s="191"/>
      <c r="F175" s="190"/>
      <c r="G175" s="190"/>
      <c r="H175" s="196">
        <f t="shared" si="28"/>
        <v>0</v>
      </c>
      <c r="I175" s="196">
        <f t="shared" si="29"/>
        <v>0</v>
      </c>
      <c r="J175" s="196">
        <f t="shared" si="29"/>
        <v>0</v>
      </c>
      <c r="K175" s="196">
        <f t="shared" si="29"/>
        <v>0</v>
      </c>
      <c r="L175" s="196">
        <f t="shared" si="29"/>
        <v>0</v>
      </c>
      <c r="M175" s="196">
        <f t="shared" si="29"/>
        <v>0</v>
      </c>
      <c r="N175" s="196">
        <f t="shared" si="29"/>
        <v>0</v>
      </c>
      <c r="O175" s="196">
        <f t="shared" si="29"/>
        <v>0</v>
      </c>
      <c r="P175" s="196">
        <f t="shared" si="29"/>
        <v>0</v>
      </c>
      <c r="Q175" s="196">
        <f t="shared" si="29"/>
        <v>0</v>
      </c>
      <c r="R175" s="196">
        <f t="shared" si="29"/>
        <v>0</v>
      </c>
      <c r="S175" s="196">
        <f t="shared" si="29"/>
        <v>0</v>
      </c>
      <c r="T175" s="196">
        <f t="shared" si="29"/>
        <v>0</v>
      </c>
      <c r="U175" s="196">
        <f t="shared" si="29"/>
        <v>0</v>
      </c>
      <c r="V175" s="196">
        <f t="shared" si="24"/>
        <v>0</v>
      </c>
      <c r="W175" s="196">
        <f t="shared" si="25"/>
        <v>0</v>
      </c>
    </row>
    <row r="176" spans="1:23">
      <c r="A176" s="189"/>
      <c r="B176" s="833"/>
      <c r="C176" s="34"/>
      <c r="D176" s="34"/>
      <c r="E176" s="191"/>
      <c r="F176" s="190"/>
      <c r="G176" s="190"/>
      <c r="H176" s="196">
        <f t="shared" si="28"/>
        <v>0</v>
      </c>
      <c r="I176" s="196">
        <f t="shared" si="29"/>
        <v>0</v>
      </c>
      <c r="J176" s="196">
        <f t="shared" si="29"/>
        <v>0</v>
      </c>
      <c r="K176" s="196">
        <f t="shared" si="29"/>
        <v>0</v>
      </c>
      <c r="L176" s="196">
        <f t="shared" si="29"/>
        <v>0</v>
      </c>
      <c r="M176" s="196">
        <f t="shared" si="29"/>
        <v>0</v>
      </c>
      <c r="N176" s="196">
        <f t="shared" si="29"/>
        <v>0</v>
      </c>
      <c r="O176" s="196">
        <f t="shared" si="29"/>
        <v>0</v>
      </c>
      <c r="P176" s="196">
        <f t="shared" si="29"/>
        <v>0</v>
      </c>
      <c r="Q176" s="196">
        <f t="shared" si="29"/>
        <v>0</v>
      </c>
      <c r="R176" s="196">
        <f t="shared" si="29"/>
        <v>0</v>
      </c>
      <c r="S176" s="196">
        <f t="shared" si="29"/>
        <v>0</v>
      </c>
      <c r="T176" s="196">
        <f t="shared" si="29"/>
        <v>0</v>
      </c>
      <c r="U176" s="196">
        <f t="shared" si="29"/>
        <v>0</v>
      </c>
      <c r="V176" s="196">
        <f t="shared" si="24"/>
        <v>0</v>
      </c>
      <c r="W176" s="196">
        <f t="shared" si="25"/>
        <v>0</v>
      </c>
    </row>
    <row r="177" spans="1:23">
      <c r="A177" s="189"/>
      <c r="B177" s="833"/>
      <c r="C177" s="34"/>
      <c r="D177" s="34"/>
      <c r="E177" s="191"/>
      <c r="F177" s="190"/>
      <c r="G177" s="190"/>
      <c r="H177" s="196">
        <f t="shared" si="28"/>
        <v>0</v>
      </c>
      <c r="I177" s="196">
        <f t="shared" ref="I177:U186" si="30">IF($D177=I$10,$E177,0)</f>
        <v>0</v>
      </c>
      <c r="J177" s="196">
        <f t="shared" si="30"/>
        <v>0</v>
      </c>
      <c r="K177" s="196">
        <f t="shared" si="30"/>
        <v>0</v>
      </c>
      <c r="L177" s="196">
        <f t="shared" si="30"/>
        <v>0</v>
      </c>
      <c r="M177" s="196">
        <f t="shared" si="30"/>
        <v>0</v>
      </c>
      <c r="N177" s="196">
        <f t="shared" si="30"/>
        <v>0</v>
      </c>
      <c r="O177" s="196">
        <f t="shared" si="30"/>
        <v>0</v>
      </c>
      <c r="P177" s="196">
        <f t="shared" si="30"/>
        <v>0</v>
      </c>
      <c r="Q177" s="196">
        <f t="shared" si="30"/>
        <v>0</v>
      </c>
      <c r="R177" s="196">
        <f t="shared" si="30"/>
        <v>0</v>
      </c>
      <c r="S177" s="196">
        <f t="shared" si="30"/>
        <v>0</v>
      </c>
      <c r="T177" s="196">
        <f t="shared" si="30"/>
        <v>0</v>
      </c>
      <c r="U177" s="196">
        <f t="shared" si="30"/>
        <v>0</v>
      </c>
      <c r="V177" s="196">
        <f t="shared" si="24"/>
        <v>0</v>
      </c>
      <c r="W177" s="196">
        <f t="shared" si="25"/>
        <v>0</v>
      </c>
    </row>
    <row r="178" spans="1:23">
      <c r="A178" s="189"/>
      <c r="B178" s="833"/>
      <c r="C178" s="34"/>
      <c r="D178" s="34"/>
      <c r="E178" s="191"/>
      <c r="F178" s="190"/>
      <c r="G178" s="190"/>
      <c r="H178" s="196">
        <f t="shared" si="28"/>
        <v>0</v>
      </c>
      <c r="I178" s="196">
        <f t="shared" si="30"/>
        <v>0</v>
      </c>
      <c r="J178" s="196">
        <f t="shared" si="30"/>
        <v>0</v>
      </c>
      <c r="K178" s="196">
        <f t="shared" si="30"/>
        <v>0</v>
      </c>
      <c r="L178" s="196">
        <f t="shared" si="30"/>
        <v>0</v>
      </c>
      <c r="M178" s="196">
        <f t="shared" si="30"/>
        <v>0</v>
      </c>
      <c r="N178" s="196">
        <f t="shared" si="30"/>
        <v>0</v>
      </c>
      <c r="O178" s="196">
        <f t="shared" si="30"/>
        <v>0</v>
      </c>
      <c r="P178" s="196">
        <f t="shared" si="30"/>
        <v>0</v>
      </c>
      <c r="Q178" s="196">
        <f t="shared" si="30"/>
        <v>0</v>
      </c>
      <c r="R178" s="196">
        <f t="shared" si="30"/>
        <v>0</v>
      </c>
      <c r="S178" s="196">
        <f t="shared" si="30"/>
        <v>0</v>
      </c>
      <c r="T178" s="196">
        <f t="shared" si="30"/>
        <v>0</v>
      </c>
      <c r="U178" s="196">
        <f t="shared" si="30"/>
        <v>0</v>
      </c>
      <c r="V178" s="196">
        <f t="shared" si="24"/>
        <v>0</v>
      </c>
      <c r="W178" s="196">
        <f t="shared" si="25"/>
        <v>0</v>
      </c>
    </row>
    <row r="179" spans="1:23">
      <c r="A179" s="189"/>
      <c r="B179" s="833"/>
      <c r="C179" s="34"/>
      <c r="D179" s="34"/>
      <c r="E179" s="191"/>
      <c r="F179" s="190"/>
      <c r="G179" s="190"/>
      <c r="H179" s="196">
        <f t="shared" si="28"/>
        <v>0</v>
      </c>
      <c r="I179" s="196">
        <f t="shared" si="30"/>
        <v>0</v>
      </c>
      <c r="J179" s="196">
        <f t="shared" si="30"/>
        <v>0</v>
      </c>
      <c r="K179" s="196">
        <f t="shared" si="30"/>
        <v>0</v>
      </c>
      <c r="L179" s="196">
        <f t="shared" si="30"/>
        <v>0</v>
      </c>
      <c r="M179" s="196">
        <f t="shared" si="30"/>
        <v>0</v>
      </c>
      <c r="N179" s="196">
        <f t="shared" si="30"/>
        <v>0</v>
      </c>
      <c r="O179" s="196">
        <f t="shared" si="30"/>
        <v>0</v>
      </c>
      <c r="P179" s="196">
        <f t="shared" si="30"/>
        <v>0</v>
      </c>
      <c r="Q179" s="196">
        <f t="shared" si="30"/>
        <v>0</v>
      </c>
      <c r="R179" s="196">
        <f t="shared" si="30"/>
        <v>0</v>
      </c>
      <c r="S179" s="196">
        <f t="shared" si="30"/>
        <v>0</v>
      </c>
      <c r="T179" s="196">
        <f t="shared" si="30"/>
        <v>0</v>
      </c>
      <c r="U179" s="196">
        <f t="shared" si="30"/>
        <v>0</v>
      </c>
      <c r="V179" s="196">
        <f t="shared" si="24"/>
        <v>0</v>
      </c>
      <c r="W179" s="196">
        <f t="shared" si="25"/>
        <v>0</v>
      </c>
    </row>
    <row r="180" spans="1:23">
      <c r="A180" s="189"/>
      <c r="B180" s="833"/>
      <c r="C180" s="34"/>
      <c r="D180" s="34"/>
      <c r="E180" s="191"/>
      <c r="F180" s="190"/>
      <c r="G180" s="190"/>
      <c r="H180" s="196">
        <f t="shared" si="28"/>
        <v>0</v>
      </c>
      <c r="I180" s="196">
        <f t="shared" si="30"/>
        <v>0</v>
      </c>
      <c r="J180" s="196">
        <f t="shared" si="30"/>
        <v>0</v>
      </c>
      <c r="K180" s="196">
        <f t="shared" si="30"/>
        <v>0</v>
      </c>
      <c r="L180" s="196">
        <f t="shared" si="30"/>
        <v>0</v>
      </c>
      <c r="M180" s="196">
        <f t="shared" si="30"/>
        <v>0</v>
      </c>
      <c r="N180" s="196">
        <f t="shared" si="30"/>
        <v>0</v>
      </c>
      <c r="O180" s="196">
        <f t="shared" si="30"/>
        <v>0</v>
      </c>
      <c r="P180" s="196">
        <f t="shared" si="30"/>
        <v>0</v>
      </c>
      <c r="Q180" s="196">
        <f t="shared" si="30"/>
        <v>0</v>
      </c>
      <c r="R180" s="196">
        <f t="shared" si="30"/>
        <v>0</v>
      </c>
      <c r="S180" s="196">
        <f t="shared" si="30"/>
        <v>0</v>
      </c>
      <c r="T180" s="196">
        <f t="shared" si="30"/>
        <v>0</v>
      </c>
      <c r="U180" s="196">
        <f t="shared" si="30"/>
        <v>0</v>
      </c>
      <c r="V180" s="196">
        <f t="shared" si="24"/>
        <v>0</v>
      </c>
      <c r="W180" s="196">
        <f t="shared" si="25"/>
        <v>0</v>
      </c>
    </row>
    <row r="181" spans="1:23">
      <c r="A181" s="189"/>
      <c r="B181" s="833"/>
      <c r="C181" s="34"/>
      <c r="D181" s="34"/>
      <c r="E181" s="191"/>
      <c r="F181" s="190"/>
      <c r="G181" s="190"/>
      <c r="H181" s="196">
        <f t="shared" si="28"/>
        <v>0</v>
      </c>
      <c r="I181" s="196">
        <f t="shared" si="30"/>
        <v>0</v>
      </c>
      <c r="J181" s="196">
        <f t="shared" si="30"/>
        <v>0</v>
      </c>
      <c r="K181" s="196">
        <f t="shared" si="30"/>
        <v>0</v>
      </c>
      <c r="L181" s="196">
        <f t="shared" si="30"/>
        <v>0</v>
      </c>
      <c r="M181" s="196">
        <f t="shared" si="30"/>
        <v>0</v>
      </c>
      <c r="N181" s="196">
        <f t="shared" si="30"/>
        <v>0</v>
      </c>
      <c r="O181" s="196">
        <f t="shared" si="30"/>
        <v>0</v>
      </c>
      <c r="P181" s="196">
        <f t="shared" si="30"/>
        <v>0</v>
      </c>
      <c r="Q181" s="196">
        <f t="shared" si="30"/>
        <v>0</v>
      </c>
      <c r="R181" s="196">
        <f t="shared" si="30"/>
        <v>0</v>
      </c>
      <c r="S181" s="196">
        <f t="shared" si="30"/>
        <v>0</v>
      </c>
      <c r="T181" s="196">
        <f t="shared" si="30"/>
        <v>0</v>
      </c>
      <c r="U181" s="196">
        <f t="shared" si="30"/>
        <v>0</v>
      </c>
      <c r="V181" s="196">
        <f t="shared" si="24"/>
        <v>0</v>
      </c>
      <c r="W181" s="196">
        <f t="shared" si="25"/>
        <v>0</v>
      </c>
    </row>
    <row r="182" spans="1:23">
      <c r="A182" s="189"/>
      <c r="B182" s="833"/>
      <c r="C182" s="34"/>
      <c r="D182" s="34"/>
      <c r="E182" s="191"/>
      <c r="F182" s="190"/>
      <c r="G182" s="190"/>
      <c r="H182" s="196">
        <f t="shared" si="28"/>
        <v>0</v>
      </c>
      <c r="I182" s="196">
        <f t="shared" si="30"/>
        <v>0</v>
      </c>
      <c r="J182" s="196">
        <f t="shared" si="30"/>
        <v>0</v>
      </c>
      <c r="K182" s="196">
        <f t="shared" si="30"/>
        <v>0</v>
      </c>
      <c r="L182" s="196">
        <f t="shared" si="30"/>
        <v>0</v>
      </c>
      <c r="M182" s="196">
        <f t="shared" si="30"/>
        <v>0</v>
      </c>
      <c r="N182" s="196">
        <f t="shared" si="30"/>
        <v>0</v>
      </c>
      <c r="O182" s="196">
        <f t="shared" si="30"/>
        <v>0</v>
      </c>
      <c r="P182" s="196">
        <f t="shared" si="30"/>
        <v>0</v>
      </c>
      <c r="Q182" s="196">
        <f t="shared" si="30"/>
        <v>0</v>
      </c>
      <c r="R182" s="196">
        <f t="shared" si="30"/>
        <v>0</v>
      </c>
      <c r="S182" s="196">
        <f t="shared" si="30"/>
        <v>0</v>
      </c>
      <c r="T182" s="196">
        <f t="shared" si="30"/>
        <v>0</v>
      </c>
      <c r="U182" s="196">
        <f t="shared" si="30"/>
        <v>0</v>
      </c>
      <c r="V182" s="196">
        <f t="shared" si="24"/>
        <v>0</v>
      </c>
      <c r="W182" s="196">
        <f t="shared" si="25"/>
        <v>0</v>
      </c>
    </row>
    <row r="183" spans="1:23">
      <c r="A183" s="189"/>
      <c r="B183" s="833"/>
      <c r="C183" s="34"/>
      <c r="D183" s="34"/>
      <c r="E183" s="191"/>
      <c r="F183" s="190"/>
      <c r="G183" s="190"/>
      <c r="H183" s="196">
        <f t="shared" si="28"/>
        <v>0</v>
      </c>
      <c r="I183" s="196">
        <f t="shared" si="30"/>
        <v>0</v>
      </c>
      <c r="J183" s="196">
        <f t="shared" si="30"/>
        <v>0</v>
      </c>
      <c r="K183" s="196">
        <f t="shared" si="30"/>
        <v>0</v>
      </c>
      <c r="L183" s="196">
        <f t="shared" si="30"/>
        <v>0</v>
      </c>
      <c r="M183" s="196">
        <f t="shared" si="30"/>
        <v>0</v>
      </c>
      <c r="N183" s="196">
        <f t="shared" si="30"/>
        <v>0</v>
      </c>
      <c r="O183" s="196">
        <f t="shared" si="30"/>
        <v>0</v>
      </c>
      <c r="P183" s="196">
        <f t="shared" si="30"/>
        <v>0</v>
      </c>
      <c r="Q183" s="196">
        <f t="shared" si="30"/>
        <v>0</v>
      </c>
      <c r="R183" s="196">
        <f t="shared" si="30"/>
        <v>0</v>
      </c>
      <c r="S183" s="196">
        <f t="shared" si="30"/>
        <v>0</v>
      </c>
      <c r="T183" s="196">
        <f t="shared" si="30"/>
        <v>0</v>
      </c>
      <c r="U183" s="196">
        <f t="shared" si="30"/>
        <v>0</v>
      </c>
      <c r="V183" s="196">
        <f t="shared" si="24"/>
        <v>0</v>
      </c>
      <c r="W183" s="196">
        <f t="shared" si="25"/>
        <v>0</v>
      </c>
    </row>
    <row r="184" spans="1:23">
      <c r="A184" s="189"/>
      <c r="B184" s="833"/>
      <c r="C184" s="34"/>
      <c r="D184" s="34"/>
      <c r="E184" s="191"/>
      <c r="F184" s="190"/>
      <c r="G184" s="190"/>
      <c r="H184" s="196">
        <f t="shared" si="28"/>
        <v>0</v>
      </c>
      <c r="I184" s="196">
        <f t="shared" si="30"/>
        <v>0</v>
      </c>
      <c r="J184" s="196">
        <f t="shared" si="30"/>
        <v>0</v>
      </c>
      <c r="K184" s="196">
        <f t="shared" si="30"/>
        <v>0</v>
      </c>
      <c r="L184" s="196">
        <f t="shared" si="30"/>
        <v>0</v>
      </c>
      <c r="M184" s="196">
        <f t="shared" si="30"/>
        <v>0</v>
      </c>
      <c r="N184" s="196">
        <f t="shared" si="30"/>
        <v>0</v>
      </c>
      <c r="O184" s="196">
        <f t="shared" si="30"/>
        <v>0</v>
      </c>
      <c r="P184" s="196">
        <f t="shared" si="30"/>
        <v>0</v>
      </c>
      <c r="Q184" s="196">
        <f t="shared" si="30"/>
        <v>0</v>
      </c>
      <c r="R184" s="196">
        <f t="shared" si="30"/>
        <v>0</v>
      </c>
      <c r="S184" s="196">
        <f t="shared" si="30"/>
        <v>0</v>
      </c>
      <c r="T184" s="196">
        <f t="shared" si="30"/>
        <v>0</v>
      </c>
      <c r="U184" s="196">
        <f t="shared" si="30"/>
        <v>0</v>
      </c>
      <c r="V184" s="196">
        <f t="shared" si="24"/>
        <v>0</v>
      </c>
      <c r="W184" s="196">
        <f t="shared" si="25"/>
        <v>0</v>
      </c>
    </row>
    <row r="185" spans="1:23">
      <c r="A185" s="189"/>
      <c r="B185" s="833"/>
      <c r="C185" s="34"/>
      <c r="D185" s="34"/>
      <c r="E185" s="191"/>
      <c r="F185" s="190"/>
      <c r="G185" s="190"/>
      <c r="H185" s="196">
        <f t="shared" si="28"/>
        <v>0</v>
      </c>
      <c r="I185" s="196">
        <f t="shared" si="30"/>
        <v>0</v>
      </c>
      <c r="J185" s="196">
        <f t="shared" si="30"/>
        <v>0</v>
      </c>
      <c r="K185" s="196">
        <f t="shared" si="30"/>
        <v>0</v>
      </c>
      <c r="L185" s="196">
        <f t="shared" si="30"/>
        <v>0</v>
      </c>
      <c r="M185" s="196">
        <f t="shared" si="30"/>
        <v>0</v>
      </c>
      <c r="N185" s="196">
        <f t="shared" si="30"/>
        <v>0</v>
      </c>
      <c r="O185" s="196">
        <f t="shared" si="30"/>
        <v>0</v>
      </c>
      <c r="P185" s="196">
        <f t="shared" si="30"/>
        <v>0</v>
      </c>
      <c r="Q185" s="196">
        <f t="shared" si="30"/>
        <v>0</v>
      </c>
      <c r="R185" s="196">
        <f t="shared" si="30"/>
        <v>0</v>
      </c>
      <c r="S185" s="196">
        <f t="shared" si="30"/>
        <v>0</v>
      </c>
      <c r="T185" s="196">
        <f t="shared" si="30"/>
        <v>0</v>
      </c>
      <c r="U185" s="196">
        <f t="shared" si="30"/>
        <v>0</v>
      </c>
      <c r="V185" s="196">
        <f t="shared" si="24"/>
        <v>0</v>
      </c>
      <c r="W185" s="196">
        <f t="shared" si="25"/>
        <v>0</v>
      </c>
    </row>
    <row r="186" spans="1:23">
      <c r="A186" s="189"/>
      <c r="B186" s="833"/>
      <c r="C186" s="34"/>
      <c r="D186" s="34"/>
      <c r="E186" s="191"/>
      <c r="F186" s="190"/>
      <c r="G186" s="190"/>
      <c r="H186" s="196">
        <f t="shared" si="28"/>
        <v>0</v>
      </c>
      <c r="I186" s="196">
        <f t="shared" si="30"/>
        <v>0</v>
      </c>
      <c r="J186" s="196">
        <f t="shared" si="30"/>
        <v>0</v>
      </c>
      <c r="K186" s="196">
        <f t="shared" si="30"/>
        <v>0</v>
      </c>
      <c r="L186" s="196">
        <f t="shared" si="30"/>
        <v>0</v>
      </c>
      <c r="M186" s="196">
        <f t="shared" si="30"/>
        <v>0</v>
      </c>
      <c r="N186" s="196">
        <f t="shared" si="30"/>
        <v>0</v>
      </c>
      <c r="O186" s="196">
        <f t="shared" si="30"/>
        <v>0</v>
      </c>
      <c r="P186" s="196">
        <f t="shared" si="30"/>
        <v>0</v>
      </c>
      <c r="Q186" s="196">
        <f t="shared" si="30"/>
        <v>0</v>
      </c>
      <c r="R186" s="196">
        <f t="shared" si="30"/>
        <v>0</v>
      </c>
      <c r="S186" s="196">
        <f t="shared" si="30"/>
        <v>0</v>
      </c>
      <c r="T186" s="196">
        <f t="shared" si="30"/>
        <v>0</v>
      </c>
      <c r="U186" s="196">
        <f t="shared" si="30"/>
        <v>0</v>
      </c>
      <c r="V186" s="196">
        <f t="shared" si="24"/>
        <v>0</v>
      </c>
      <c r="W186" s="196">
        <f t="shared" si="25"/>
        <v>0</v>
      </c>
    </row>
    <row r="187" spans="1:23">
      <c r="A187" s="189"/>
      <c r="B187" s="833"/>
      <c r="C187" s="34"/>
      <c r="D187" s="34"/>
      <c r="E187" s="191"/>
      <c r="F187" s="190"/>
      <c r="G187" s="190"/>
      <c r="H187" s="196">
        <f t="shared" si="28"/>
        <v>0</v>
      </c>
      <c r="I187" s="196">
        <f t="shared" ref="I187:U193" si="31">IF($D187=I$10,$E187,0)</f>
        <v>0</v>
      </c>
      <c r="J187" s="196">
        <f t="shared" si="31"/>
        <v>0</v>
      </c>
      <c r="K187" s="196">
        <f t="shared" si="31"/>
        <v>0</v>
      </c>
      <c r="L187" s="196">
        <f t="shared" si="31"/>
        <v>0</v>
      </c>
      <c r="M187" s="196">
        <f t="shared" si="31"/>
        <v>0</v>
      </c>
      <c r="N187" s="196">
        <f t="shared" si="31"/>
        <v>0</v>
      </c>
      <c r="O187" s="196">
        <f t="shared" si="31"/>
        <v>0</v>
      </c>
      <c r="P187" s="196">
        <f t="shared" si="31"/>
        <v>0</v>
      </c>
      <c r="Q187" s="196">
        <f t="shared" si="31"/>
        <v>0</v>
      </c>
      <c r="R187" s="196">
        <f t="shared" si="31"/>
        <v>0</v>
      </c>
      <c r="S187" s="196">
        <f t="shared" si="31"/>
        <v>0</v>
      </c>
      <c r="T187" s="196">
        <f t="shared" si="31"/>
        <v>0</v>
      </c>
      <c r="U187" s="196">
        <f t="shared" si="31"/>
        <v>0</v>
      </c>
      <c r="V187" s="196">
        <f t="shared" si="24"/>
        <v>0</v>
      </c>
      <c r="W187" s="196">
        <f t="shared" si="25"/>
        <v>0</v>
      </c>
    </row>
    <row r="188" spans="1:23">
      <c r="A188" s="189"/>
      <c r="B188" s="833"/>
      <c r="C188" s="34"/>
      <c r="D188" s="34"/>
      <c r="E188" s="191"/>
      <c r="F188" s="190"/>
      <c r="G188" s="190"/>
      <c r="H188" s="196">
        <f t="shared" si="28"/>
        <v>0</v>
      </c>
      <c r="I188" s="196">
        <f t="shared" si="31"/>
        <v>0</v>
      </c>
      <c r="J188" s="196">
        <f t="shared" si="31"/>
        <v>0</v>
      </c>
      <c r="K188" s="196">
        <f t="shared" si="31"/>
        <v>0</v>
      </c>
      <c r="L188" s="196">
        <f t="shared" si="31"/>
        <v>0</v>
      </c>
      <c r="M188" s="196">
        <f t="shared" si="31"/>
        <v>0</v>
      </c>
      <c r="N188" s="196">
        <f t="shared" si="31"/>
        <v>0</v>
      </c>
      <c r="O188" s="196">
        <f t="shared" si="31"/>
        <v>0</v>
      </c>
      <c r="P188" s="196">
        <f t="shared" si="31"/>
        <v>0</v>
      </c>
      <c r="Q188" s="196">
        <f t="shared" si="31"/>
        <v>0</v>
      </c>
      <c r="R188" s="196">
        <f t="shared" si="31"/>
        <v>0</v>
      </c>
      <c r="S188" s="196">
        <f t="shared" si="31"/>
        <v>0</v>
      </c>
      <c r="T188" s="196">
        <f t="shared" si="31"/>
        <v>0</v>
      </c>
      <c r="U188" s="196">
        <f t="shared" si="31"/>
        <v>0</v>
      </c>
      <c r="V188" s="196">
        <f t="shared" si="24"/>
        <v>0</v>
      </c>
      <c r="W188" s="196">
        <f t="shared" si="25"/>
        <v>0</v>
      </c>
    </row>
    <row r="189" spans="1:23">
      <c r="A189" s="189"/>
      <c r="B189" s="833"/>
      <c r="C189" s="34"/>
      <c r="D189" s="34"/>
      <c r="E189" s="191"/>
      <c r="F189" s="190"/>
      <c r="G189" s="190"/>
      <c r="H189" s="196">
        <f t="shared" si="28"/>
        <v>0</v>
      </c>
      <c r="I189" s="196">
        <f t="shared" si="31"/>
        <v>0</v>
      </c>
      <c r="J189" s="196">
        <f t="shared" si="31"/>
        <v>0</v>
      </c>
      <c r="K189" s="196">
        <f t="shared" si="31"/>
        <v>0</v>
      </c>
      <c r="L189" s="196">
        <f t="shared" si="31"/>
        <v>0</v>
      </c>
      <c r="M189" s="196">
        <f t="shared" si="31"/>
        <v>0</v>
      </c>
      <c r="N189" s="196">
        <f t="shared" si="31"/>
        <v>0</v>
      </c>
      <c r="O189" s="196">
        <f t="shared" si="31"/>
        <v>0</v>
      </c>
      <c r="P189" s="196">
        <f t="shared" si="31"/>
        <v>0</v>
      </c>
      <c r="Q189" s="196">
        <f t="shared" si="31"/>
        <v>0</v>
      </c>
      <c r="R189" s="196">
        <f t="shared" si="31"/>
        <v>0</v>
      </c>
      <c r="S189" s="196">
        <f t="shared" si="31"/>
        <v>0</v>
      </c>
      <c r="T189" s="196">
        <f t="shared" si="31"/>
        <v>0</v>
      </c>
      <c r="U189" s="196">
        <f t="shared" si="31"/>
        <v>0</v>
      </c>
      <c r="V189" s="196">
        <f t="shared" si="24"/>
        <v>0</v>
      </c>
      <c r="W189" s="196">
        <f t="shared" si="25"/>
        <v>0</v>
      </c>
    </row>
    <row r="190" spans="1:23">
      <c r="A190" s="189"/>
      <c r="B190" s="833"/>
      <c r="C190" s="34"/>
      <c r="D190" s="34"/>
      <c r="E190" s="191"/>
      <c r="F190" s="190"/>
      <c r="G190" s="190"/>
      <c r="H190" s="196">
        <f t="shared" si="28"/>
        <v>0</v>
      </c>
      <c r="I190" s="196">
        <f t="shared" si="31"/>
        <v>0</v>
      </c>
      <c r="J190" s="196">
        <f t="shared" si="31"/>
        <v>0</v>
      </c>
      <c r="K190" s="196">
        <f t="shared" si="31"/>
        <v>0</v>
      </c>
      <c r="L190" s="196">
        <f t="shared" si="31"/>
        <v>0</v>
      </c>
      <c r="M190" s="196">
        <f t="shared" si="31"/>
        <v>0</v>
      </c>
      <c r="N190" s="196">
        <f t="shared" si="31"/>
        <v>0</v>
      </c>
      <c r="O190" s="196">
        <f t="shared" si="31"/>
        <v>0</v>
      </c>
      <c r="P190" s="196">
        <f t="shared" si="31"/>
        <v>0</v>
      </c>
      <c r="Q190" s="196">
        <f t="shared" si="31"/>
        <v>0</v>
      </c>
      <c r="R190" s="196">
        <f t="shared" si="31"/>
        <v>0</v>
      </c>
      <c r="S190" s="196">
        <f t="shared" si="31"/>
        <v>0</v>
      </c>
      <c r="T190" s="196">
        <f t="shared" si="31"/>
        <v>0</v>
      </c>
      <c r="U190" s="196">
        <f t="shared" si="31"/>
        <v>0</v>
      </c>
      <c r="V190" s="196">
        <f t="shared" si="24"/>
        <v>0</v>
      </c>
      <c r="W190" s="196">
        <f t="shared" si="25"/>
        <v>0</v>
      </c>
    </row>
    <row r="191" spans="1:23">
      <c r="A191" s="189"/>
      <c r="B191" s="833"/>
      <c r="C191" s="34"/>
      <c r="D191" s="34"/>
      <c r="E191" s="191"/>
      <c r="F191" s="190"/>
      <c r="G191" s="190"/>
      <c r="H191" s="196">
        <f t="shared" si="28"/>
        <v>0</v>
      </c>
      <c r="I191" s="196">
        <f t="shared" si="31"/>
        <v>0</v>
      </c>
      <c r="J191" s="196">
        <f t="shared" si="31"/>
        <v>0</v>
      </c>
      <c r="K191" s="196">
        <f t="shared" si="31"/>
        <v>0</v>
      </c>
      <c r="L191" s="196">
        <f t="shared" si="31"/>
        <v>0</v>
      </c>
      <c r="M191" s="196">
        <f t="shared" si="31"/>
        <v>0</v>
      </c>
      <c r="N191" s="196">
        <f t="shared" si="31"/>
        <v>0</v>
      </c>
      <c r="O191" s="196">
        <f t="shared" si="31"/>
        <v>0</v>
      </c>
      <c r="P191" s="196">
        <f t="shared" si="31"/>
        <v>0</v>
      </c>
      <c r="Q191" s="196">
        <f t="shared" si="31"/>
        <v>0</v>
      </c>
      <c r="R191" s="196">
        <f t="shared" si="31"/>
        <v>0</v>
      </c>
      <c r="S191" s="196">
        <f t="shared" si="31"/>
        <v>0</v>
      </c>
      <c r="T191" s="196">
        <f t="shared" si="31"/>
        <v>0</v>
      </c>
      <c r="U191" s="196">
        <f t="shared" si="31"/>
        <v>0</v>
      </c>
      <c r="V191" s="196">
        <f t="shared" si="24"/>
        <v>0</v>
      </c>
      <c r="W191" s="196">
        <f t="shared" si="25"/>
        <v>0</v>
      </c>
    </row>
    <row r="192" spans="1:23">
      <c r="A192" s="189"/>
      <c r="B192" s="833"/>
      <c r="C192" s="34"/>
      <c r="D192" s="34"/>
      <c r="E192" s="191"/>
      <c r="F192" s="190"/>
      <c r="G192" s="190"/>
      <c r="H192" s="196">
        <f t="shared" si="28"/>
        <v>0</v>
      </c>
      <c r="I192" s="196">
        <f t="shared" si="31"/>
        <v>0</v>
      </c>
      <c r="J192" s="196">
        <f t="shared" si="31"/>
        <v>0</v>
      </c>
      <c r="K192" s="196">
        <f t="shared" si="31"/>
        <v>0</v>
      </c>
      <c r="L192" s="196">
        <f t="shared" si="31"/>
        <v>0</v>
      </c>
      <c r="M192" s="196">
        <f t="shared" si="31"/>
        <v>0</v>
      </c>
      <c r="N192" s="196">
        <f t="shared" si="31"/>
        <v>0</v>
      </c>
      <c r="O192" s="196">
        <f t="shared" si="31"/>
        <v>0</v>
      </c>
      <c r="P192" s="196">
        <f t="shared" si="31"/>
        <v>0</v>
      </c>
      <c r="Q192" s="196">
        <f t="shared" si="31"/>
        <v>0</v>
      </c>
      <c r="R192" s="196">
        <f t="shared" si="31"/>
        <v>0</v>
      </c>
      <c r="S192" s="196">
        <f t="shared" si="31"/>
        <v>0</v>
      </c>
      <c r="T192" s="196">
        <f t="shared" si="31"/>
        <v>0</v>
      </c>
      <c r="U192" s="196">
        <f t="shared" si="31"/>
        <v>0</v>
      </c>
      <c r="V192" s="196">
        <f t="shared" si="24"/>
        <v>0</v>
      </c>
      <c r="W192" s="196">
        <f t="shared" si="25"/>
        <v>0</v>
      </c>
    </row>
    <row r="193" spans="1:23">
      <c r="A193" s="189"/>
      <c r="B193" s="833"/>
      <c r="C193" s="34"/>
      <c r="D193" s="34"/>
      <c r="E193" s="191"/>
      <c r="F193" s="190"/>
      <c r="G193" s="190"/>
      <c r="H193" s="196">
        <f t="shared" si="28"/>
        <v>0</v>
      </c>
      <c r="I193" s="196">
        <f t="shared" si="31"/>
        <v>0</v>
      </c>
      <c r="J193" s="196">
        <f t="shared" si="31"/>
        <v>0</v>
      </c>
      <c r="K193" s="196">
        <f t="shared" si="31"/>
        <v>0</v>
      </c>
      <c r="L193" s="196">
        <f t="shared" si="31"/>
        <v>0</v>
      </c>
      <c r="M193" s="196">
        <f t="shared" si="31"/>
        <v>0</v>
      </c>
      <c r="N193" s="196">
        <f t="shared" si="31"/>
        <v>0</v>
      </c>
      <c r="O193" s="196">
        <f t="shared" si="31"/>
        <v>0</v>
      </c>
      <c r="P193" s="196">
        <f t="shared" si="31"/>
        <v>0</v>
      </c>
      <c r="Q193" s="196">
        <f t="shared" si="31"/>
        <v>0</v>
      </c>
      <c r="R193" s="196">
        <f t="shared" si="31"/>
        <v>0</v>
      </c>
      <c r="S193" s="196">
        <f t="shared" si="31"/>
        <v>0</v>
      </c>
      <c r="T193" s="196">
        <f t="shared" si="31"/>
        <v>0</v>
      </c>
      <c r="U193" s="196">
        <f t="shared" si="31"/>
        <v>0</v>
      </c>
      <c r="V193" s="196">
        <f t="shared" si="24"/>
        <v>0</v>
      </c>
      <c r="W193" s="196">
        <f t="shared" si="25"/>
        <v>0</v>
      </c>
    </row>
    <row r="194" spans="1:23">
      <c r="A194" s="189"/>
      <c r="B194" s="833"/>
      <c r="C194" s="34"/>
      <c r="D194" s="34"/>
      <c r="E194" s="191"/>
      <c r="F194" s="190"/>
      <c r="G194" s="190"/>
      <c r="H194" s="196">
        <f t="shared" si="28"/>
        <v>0</v>
      </c>
      <c r="I194" s="196">
        <f>IF($D194=I$10,$E194,0)</f>
        <v>0</v>
      </c>
      <c r="J194" s="196">
        <f t="shared" ref="I194:U209" si="32">IF($D194=J$10,$E194,0)</f>
        <v>0</v>
      </c>
      <c r="K194" s="196">
        <f t="shared" si="32"/>
        <v>0</v>
      </c>
      <c r="L194" s="196">
        <f t="shared" si="32"/>
        <v>0</v>
      </c>
      <c r="M194" s="196">
        <f t="shared" si="32"/>
        <v>0</v>
      </c>
      <c r="N194" s="196">
        <f t="shared" si="32"/>
        <v>0</v>
      </c>
      <c r="O194" s="196">
        <f t="shared" si="32"/>
        <v>0</v>
      </c>
      <c r="P194" s="196">
        <f t="shared" si="32"/>
        <v>0</v>
      </c>
      <c r="Q194" s="196">
        <f t="shared" si="32"/>
        <v>0</v>
      </c>
      <c r="R194" s="196">
        <f t="shared" si="32"/>
        <v>0</v>
      </c>
      <c r="S194" s="196">
        <f t="shared" si="32"/>
        <v>0</v>
      </c>
      <c r="T194" s="196">
        <f t="shared" si="32"/>
        <v>0</v>
      </c>
      <c r="U194" s="196">
        <f t="shared" si="32"/>
        <v>0</v>
      </c>
      <c r="V194" s="196">
        <f t="shared" si="24"/>
        <v>0</v>
      </c>
      <c r="W194" s="196">
        <f t="shared" si="25"/>
        <v>0</v>
      </c>
    </row>
    <row r="195" spans="1:23">
      <c r="A195" s="189"/>
      <c r="B195" s="833"/>
      <c r="C195" s="34"/>
      <c r="D195" s="34"/>
      <c r="E195" s="191"/>
      <c r="F195" s="190"/>
      <c r="G195" s="190"/>
      <c r="H195" s="196">
        <f t="shared" si="28"/>
        <v>0</v>
      </c>
      <c r="I195" s="196">
        <f t="shared" si="32"/>
        <v>0</v>
      </c>
      <c r="J195" s="196">
        <f t="shared" si="32"/>
        <v>0</v>
      </c>
      <c r="K195" s="196">
        <f t="shared" si="32"/>
        <v>0</v>
      </c>
      <c r="L195" s="196">
        <f t="shared" si="32"/>
        <v>0</v>
      </c>
      <c r="M195" s="196">
        <f t="shared" si="32"/>
        <v>0</v>
      </c>
      <c r="N195" s="196">
        <f t="shared" si="32"/>
        <v>0</v>
      </c>
      <c r="O195" s="196">
        <f t="shared" si="32"/>
        <v>0</v>
      </c>
      <c r="P195" s="196">
        <f t="shared" si="32"/>
        <v>0</v>
      </c>
      <c r="Q195" s="196">
        <f t="shared" si="32"/>
        <v>0</v>
      </c>
      <c r="R195" s="196">
        <f t="shared" si="32"/>
        <v>0</v>
      </c>
      <c r="S195" s="196">
        <f t="shared" si="32"/>
        <v>0</v>
      </c>
      <c r="T195" s="196">
        <f t="shared" si="32"/>
        <v>0</v>
      </c>
      <c r="U195" s="196">
        <f t="shared" si="32"/>
        <v>0</v>
      </c>
      <c r="V195" s="196">
        <f t="shared" si="24"/>
        <v>0</v>
      </c>
      <c r="W195" s="196">
        <f t="shared" si="25"/>
        <v>0</v>
      </c>
    </row>
    <row r="196" spans="1:23">
      <c r="A196" s="189"/>
      <c r="B196" s="833"/>
      <c r="C196" s="34"/>
      <c r="D196" s="34"/>
      <c r="E196" s="191"/>
      <c r="F196" s="190"/>
      <c r="G196" s="190"/>
      <c r="H196" s="196">
        <f t="shared" si="28"/>
        <v>0</v>
      </c>
      <c r="I196" s="196">
        <f t="shared" si="32"/>
        <v>0</v>
      </c>
      <c r="J196" s="196">
        <f t="shared" si="32"/>
        <v>0</v>
      </c>
      <c r="K196" s="196">
        <f t="shared" si="32"/>
        <v>0</v>
      </c>
      <c r="L196" s="196">
        <f t="shared" si="32"/>
        <v>0</v>
      </c>
      <c r="M196" s="196">
        <f t="shared" si="32"/>
        <v>0</v>
      </c>
      <c r="N196" s="196">
        <f t="shared" si="32"/>
        <v>0</v>
      </c>
      <c r="O196" s="196">
        <f t="shared" si="32"/>
        <v>0</v>
      </c>
      <c r="P196" s="196">
        <f t="shared" si="32"/>
        <v>0</v>
      </c>
      <c r="Q196" s="196">
        <f t="shared" si="32"/>
        <v>0</v>
      </c>
      <c r="R196" s="196">
        <f t="shared" si="32"/>
        <v>0</v>
      </c>
      <c r="S196" s="196">
        <f t="shared" si="32"/>
        <v>0</v>
      </c>
      <c r="T196" s="196">
        <f t="shared" si="32"/>
        <v>0</v>
      </c>
      <c r="U196" s="196">
        <f t="shared" si="32"/>
        <v>0</v>
      </c>
      <c r="V196" s="196">
        <f t="shared" si="24"/>
        <v>0</v>
      </c>
      <c r="W196" s="196">
        <f t="shared" si="25"/>
        <v>0</v>
      </c>
    </row>
    <row r="197" spans="1:23">
      <c r="A197" s="189"/>
      <c r="B197" s="833"/>
      <c r="C197" s="34"/>
      <c r="D197" s="34"/>
      <c r="E197" s="191"/>
      <c r="F197" s="190"/>
      <c r="G197" s="190"/>
      <c r="H197" s="196">
        <f t="shared" si="28"/>
        <v>0</v>
      </c>
      <c r="I197" s="196">
        <f t="shared" si="32"/>
        <v>0</v>
      </c>
      <c r="J197" s="196">
        <f t="shared" si="32"/>
        <v>0</v>
      </c>
      <c r="K197" s="196">
        <f t="shared" si="32"/>
        <v>0</v>
      </c>
      <c r="L197" s="196">
        <f t="shared" si="32"/>
        <v>0</v>
      </c>
      <c r="M197" s="196">
        <f t="shared" si="32"/>
        <v>0</v>
      </c>
      <c r="N197" s="196">
        <f t="shared" si="32"/>
        <v>0</v>
      </c>
      <c r="O197" s="196">
        <f t="shared" si="32"/>
        <v>0</v>
      </c>
      <c r="P197" s="196">
        <f t="shared" si="32"/>
        <v>0</v>
      </c>
      <c r="Q197" s="196">
        <f t="shared" si="32"/>
        <v>0</v>
      </c>
      <c r="R197" s="196">
        <f t="shared" si="32"/>
        <v>0</v>
      </c>
      <c r="S197" s="196">
        <f t="shared" si="32"/>
        <v>0</v>
      </c>
      <c r="T197" s="196">
        <f t="shared" si="32"/>
        <v>0</v>
      </c>
      <c r="U197" s="196">
        <f t="shared" si="32"/>
        <v>0</v>
      </c>
      <c r="V197" s="196">
        <f t="shared" si="24"/>
        <v>0</v>
      </c>
      <c r="W197" s="196">
        <f t="shared" si="25"/>
        <v>0</v>
      </c>
    </row>
    <row r="198" spans="1:23">
      <c r="A198" s="189"/>
      <c r="B198" s="833"/>
      <c r="C198" s="34"/>
      <c r="D198" s="34"/>
      <c r="E198" s="191"/>
      <c r="F198" s="190"/>
      <c r="G198" s="190"/>
      <c r="H198" s="196">
        <f t="shared" si="28"/>
        <v>0</v>
      </c>
      <c r="I198" s="196">
        <f t="shared" si="32"/>
        <v>0</v>
      </c>
      <c r="J198" s="196">
        <f t="shared" si="32"/>
        <v>0</v>
      </c>
      <c r="K198" s="196">
        <f t="shared" si="32"/>
        <v>0</v>
      </c>
      <c r="L198" s="196">
        <f t="shared" si="32"/>
        <v>0</v>
      </c>
      <c r="M198" s="196">
        <f t="shared" si="32"/>
        <v>0</v>
      </c>
      <c r="N198" s="196">
        <f t="shared" si="32"/>
        <v>0</v>
      </c>
      <c r="O198" s="196">
        <f t="shared" si="32"/>
        <v>0</v>
      </c>
      <c r="P198" s="196">
        <f t="shared" si="32"/>
        <v>0</v>
      </c>
      <c r="Q198" s="196">
        <f t="shared" si="32"/>
        <v>0</v>
      </c>
      <c r="R198" s="196">
        <f t="shared" si="32"/>
        <v>0</v>
      </c>
      <c r="S198" s="196">
        <f t="shared" si="32"/>
        <v>0</v>
      </c>
      <c r="T198" s="196">
        <f t="shared" si="32"/>
        <v>0</v>
      </c>
      <c r="U198" s="196">
        <f t="shared" si="32"/>
        <v>0</v>
      </c>
      <c r="V198" s="196">
        <f t="shared" si="24"/>
        <v>0</v>
      </c>
      <c r="W198" s="196">
        <f t="shared" si="25"/>
        <v>0</v>
      </c>
    </row>
    <row r="199" spans="1:23">
      <c r="A199" s="189"/>
      <c r="B199" s="833"/>
      <c r="C199" s="34"/>
      <c r="D199" s="34"/>
      <c r="E199" s="191"/>
      <c r="F199" s="190"/>
      <c r="G199" s="190"/>
      <c r="H199" s="196">
        <f t="shared" si="28"/>
        <v>0</v>
      </c>
      <c r="I199" s="196">
        <f t="shared" si="32"/>
        <v>0</v>
      </c>
      <c r="J199" s="196">
        <f t="shared" si="32"/>
        <v>0</v>
      </c>
      <c r="K199" s="196">
        <f t="shared" si="32"/>
        <v>0</v>
      </c>
      <c r="L199" s="196">
        <f t="shared" si="32"/>
        <v>0</v>
      </c>
      <c r="M199" s="196">
        <f t="shared" si="32"/>
        <v>0</v>
      </c>
      <c r="N199" s="196">
        <f t="shared" si="32"/>
        <v>0</v>
      </c>
      <c r="O199" s="196">
        <f t="shared" si="32"/>
        <v>0</v>
      </c>
      <c r="P199" s="196">
        <f t="shared" si="32"/>
        <v>0</v>
      </c>
      <c r="Q199" s="196">
        <f t="shared" si="32"/>
        <v>0</v>
      </c>
      <c r="R199" s="196">
        <f t="shared" si="32"/>
        <v>0</v>
      </c>
      <c r="S199" s="196">
        <f t="shared" si="32"/>
        <v>0</v>
      </c>
      <c r="T199" s="196">
        <f t="shared" si="32"/>
        <v>0</v>
      </c>
      <c r="U199" s="196">
        <f t="shared" si="32"/>
        <v>0</v>
      </c>
      <c r="V199" s="196">
        <f t="shared" si="24"/>
        <v>0</v>
      </c>
      <c r="W199" s="196">
        <f t="shared" si="25"/>
        <v>0</v>
      </c>
    </row>
    <row r="200" spans="1:23">
      <c r="A200" s="189"/>
      <c r="B200" s="833"/>
      <c r="C200" s="34"/>
      <c r="D200" s="34"/>
      <c r="E200" s="191"/>
      <c r="F200" s="190"/>
      <c r="G200" s="190"/>
      <c r="H200" s="196">
        <f t="shared" si="28"/>
        <v>0</v>
      </c>
      <c r="I200" s="196">
        <f t="shared" si="32"/>
        <v>0</v>
      </c>
      <c r="J200" s="196">
        <f t="shared" si="32"/>
        <v>0</v>
      </c>
      <c r="K200" s="196">
        <f t="shared" si="32"/>
        <v>0</v>
      </c>
      <c r="L200" s="196">
        <f t="shared" si="32"/>
        <v>0</v>
      </c>
      <c r="M200" s="196">
        <f t="shared" si="32"/>
        <v>0</v>
      </c>
      <c r="N200" s="196">
        <f t="shared" si="32"/>
        <v>0</v>
      </c>
      <c r="O200" s="196">
        <f t="shared" si="32"/>
        <v>0</v>
      </c>
      <c r="P200" s="196">
        <f t="shared" si="32"/>
        <v>0</v>
      </c>
      <c r="Q200" s="196">
        <f t="shared" si="32"/>
        <v>0</v>
      </c>
      <c r="R200" s="196">
        <f t="shared" si="32"/>
        <v>0</v>
      </c>
      <c r="S200" s="196">
        <f t="shared" si="32"/>
        <v>0</v>
      </c>
      <c r="T200" s="196">
        <f t="shared" si="32"/>
        <v>0</v>
      </c>
      <c r="U200" s="196">
        <f t="shared" si="32"/>
        <v>0</v>
      </c>
      <c r="V200" s="196">
        <f t="shared" si="24"/>
        <v>0</v>
      </c>
      <c r="W200" s="196">
        <f t="shared" si="25"/>
        <v>0</v>
      </c>
    </row>
    <row r="201" spans="1:23">
      <c r="A201" s="189"/>
      <c r="B201" s="833"/>
      <c r="C201" s="34"/>
      <c r="D201" s="34"/>
      <c r="E201" s="191"/>
      <c r="F201" s="190"/>
      <c r="G201" s="190"/>
      <c r="H201" s="196">
        <f t="shared" si="28"/>
        <v>0</v>
      </c>
      <c r="I201" s="196">
        <f t="shared" si="32"/>
        <v>0</v>
      </c>
      <c r="J201" s="196">
        <f t="shared" si="32"/>
        <v>0</v>
      </c>
      <c r="K201" s="196">
        <f t="shared" si="32"/>
        <v>0</v>
      </c>
      <c r="L201" s="196">
        <f t="shared" si="32"/>
        <v>0</v>
      </c>
      <c r="M201" s="196">
        <f t="shared" si="32"/>
        <v>0</v>
      </c>
      <c r="N201" s="196">
        <f t="shared" si="32"/>
        <v>0</v>
      </c>
      <c r="O201" s="196">
        <f t="shared" si="32"/>
        <v>0</v>
      </c>
      <c r="P201" s="196">
        <f t="shared" si="32"/>
        <v>0</v>
      </c>
      <c r="Q201" s="196">
        <f t="shared" si="32"/>
        <v>0</v>
      </c>
      <c r="R201" s="196">
        <f t="shared" si="32"/>
        <v>0</v>
      </c>
      <c r="S201" s="196">
        <f t="shared" si="32"/>
        <v>0</v>
      </c>
      <c r="T201" s="196">
        <f t="shared" si="32"/>
        <v>0</v>
      </c>
      <c r="U201" s="196">
        <f t="shared" si="32"/>
        <v>0</v>
      </c>
      <c r="V201" s="196">
        <f t="shared" si="24"/>
        <v>0</v>
      </c>
      <c r="W201" s="196">
        <f t="shared" si="25"/>
        <v>0</v>
      </c>
    </row>
    <row r="202" spans="1:23">
      <c r="A202" s="189"/>
      <c r="B202" s="833"/>
      <c r="C202" s="34"/>
      <c r="D202" s="34"/>
      <c r="E202" s="191"/>
      <c r="F202" s="190"/>
      <c r="G202" s="190"/>
      <c r="H202" s="196">
        <f t="shared" si="28"/>
        <v>0</v>
      </c>
      <c r="I202" s="196">
        <f t="shared" si="32"/>
        <v>0</v>
      </c>
      <c r="J202" s="196">
        <f t="shared" si="32"/>
        <v>0</v>
      </c>
      <c r="K202" s="196">
        <f t="shared" si="32"/>
        <v>0</v>
      </c>
      <c r="L202" s="196">
        <f t="shared" si="32"/>
        <v>0</v>
      </c>
      <c r="M202" s="196">
        <f t="shared" si="32"/>
        <v>0</v>
      </c>
      <c r="N202" s="196">
        <f t="shared" si="32"/>
        <v>0</v>
      </c>
      <c r="O202" s="196">
        <f t="shared" si="32"/>
        <v>0</v>
      </c>
      <c r="P202" s="196">
        <f t="shared" si="32"/>
        <v>0</v>
      </c>
      <c r="Q202" s="196">
        <f t="shared" si="32"/>
        <v>0</v>
      </c>
      <c r="R202" s="196">
        <f t="shared" si="32"/>
        <v>0</v>
      </c>
      <c r="S202" s="196">
        <f t="shared" si="32"/>
        <v>0</v>
      </c>
      <c r="T202" s="196">
        <f t="shared" si="32"/>
        <v>0</v>
      </c>
      <c r="U202" s="196">
        <f t="shared" si="32"/>
        <v>0</v>
      </c>
      <c r="V202" s="196">
        <f t="shared" si="24"/>
        <v>0</v>
      </c>
      <c r="W202" s="196">
        <f t="shared" si="25"/>
        <v>0</v>
      </c>
    </row>
    <row r="203" spans="1:23">
      <c r="A203" s="189"/>
      <c r="B203" s="833"/>
      <c r="C203" s="34"/>
      <c r="D203" s="34"/>
      <c r="E203" s="191"/>
      <c r="F203" s="190"/>
      <c r="G203" s="190"/>
      <c r="H203" s="196">
        <f t="shared" si="28"/>
        <v>0</v>
      </c>
      <c r="I203" s="196">
        <f t="shared" si="32"/>
        <v>0</v>
      </c>
      <c r="J203" s="196">
        <f t="shared" si="32"/>
        <v>0</v>
      </c>
      <c r="K203" s="196">
        <f t="shared" si="32"/>
        <v>0</v>
      </c>
      <c r="L203" s="196">
        <f t="shared" si="32"/>
        <v>0</v>
      </c>
      <c r="M203" s="196">
        <f t="shared" si="32"/>
        <v>0</v>
      </c>
      <c r="N203" s="196">
        <f t="shared" si="32"/>
        <v>0</v>
      </c>
      <c r="O203" s="196">
        <f t="shared" si="32"/>
        <v>0</v>
      </c>
      <c r="P203" s="196">
        <f t="shared" si="32"/>
        <v>0</v>
      </c>
      <c r="Q203" s="196">
        <f t="shared" si="32"/>
        <v>0</v>
      </c>
      <c r="R203" s="196">
        <f t="shared" si="32"/>
        <v>0</v>
      </c>
      <c r="S203" s="196">
        <f t="shared" si="32"/>
        <v>0</v>
      </c>
      <c r="T203" s="196">
        <f t="shared" si="32"/>
        <v>0</v>
      </c>
      <c r="U203" s="196">
        <f t="shared" si="32"/>
        <v>0</v>
      </c>
      <c r="V203" s="196">
        <f t="shared" si="24"/>
        <v>0</v>
      </c>
      <c r="W203" s="196">
        <f t="shared" si="25"/>
        <v>0</v>
      </c>
    </row>
    <row r="204" spans="1:23">
      <c r="A204" s="189"/>
      <c r="B204" s="833"/>
      <c r="C204" s="34"/>
      <c r="D204" s="34"/>
      <c r="E204" s="191"/>
      <c r="F204" s="190"/>
      <c r="G204" s="190"/>
      <c r="H204" s="196">
        <f t="shared" si="28"/>
        <v>0</v>
      </c>
      <c r="I204" s="196">
        <f t="shared" si="32"/>
        <v>0</v>
      </c>
      <c r="J204" s="196">
        <f t="shared" si="32"/>
        <v>0</v>
      </c>
      <c r="K204" s="196">
        <f t="shared" si="32"/>
        <v>0</v>
      </c>
      <c r="L204" s="196">
        <f t="shared" si="32"/>
        <v>0</v>
      </c>
      <c r="M204" s="196">
        <f t="shared" si="32"/>
        <v>0</v>
      </c>
      <c r="N204" s="196">
        <f t="shared" si="32"/>
        <v>0</v>
      </c>
      <c r="O204" s="196">
        <f t="shared" si="32"/>
        <v>0</v>
      </c>
      <c r="P204" s="196">
        <f t="shared" si="32"/>
        <v>0</v>
      </c>
      <c r="Q204" s="196">
        <f t="shared" si="32"/>
        <v>0</v>
      </c>
      <c r="R204" s="196">
        <f t="shared" si="32"/>
        <v>0</v>
      </c>
      <c r="S204" s="196">
        <f t="shared" si="32"/>
        <v>0</v>
      </c>
      <c r="T204" s="196">
        <f t="shared" si="32"/>
        <v>0</v>
      </c>
      <c r="U204" s="196">
        <f t="shared" si="32"/>
        <v>0</v>
      </c>
      <c r="V204" s="196">
        <f t="shared" ref="V204:V249" si="33">IF($D204=V$10,$G204,0)</f>
        <v>0</v>
      </c>
      <c r="W204" s="196">
        <f t="shared" ref="W204:W249" si="34">($F204)</f>
        <v>0</v>
      </c>
    </row>
    <row r="205" spans="1:23">
      <c r="A205" s="189"/>
      <c r="B205" s="833"/>
      <c r="C205" s="34"/>
      <c r="D205" s="34"/>
      <c r="E205" s="191"/>
      <c r="F205" s="190"/>
      <c r="G205" s="190"/>
      <c r="H205" s="196">
        <f t="shared" si="28"/>
        <v>0</v>
      </c>
      <c r="I205" s="196">
        <f t="shared" si="32"/>
        <v>0</v>
      </c>
      <c r="J205" s="196">
        <f t="shared" si="32"/>
        <v>0</v>
      </c>
      <c r="K205" s="196">
        <f t="shared" si="32"/>
        <v>0</v>
      </c>
      <c r="L205" s="196">
        <f t="shared" si="32"/>
        <v>0</v>
      </c>
      <c r="M205" s="196">
        <f t="shared" si="32"/>
        <v>0</v>
      </c>
      <c r="N205" s="196">
        <f t="shared" si="32"/>
        <v>0</v>
      </c>
      <c r="O205" s="196">
        <f t="shared" si="32"/>
        <v>0</v>
      </c>
      <c r="P205" s="196">
        <f t="shared" si="32"/>
        <v>0</v>
      </c>
      <c r="Q205" s="196">
        <f t="shared" si="32"/>
        <v>0</v>
      </c>
      <c r="R205" s="196">
        <f t="shared" si="32"/>
        <v>0</v>
      </c>
      <c r="S205" s="196">
        <f t="shared" si="32"/>
        <v>0</v>
      </c>
      <c r="T205" s="196">
        <f t="shared" si="32"/>
        <v>0</v>
      </c>
      <c r="U205" s="196">
        <f t="shared" si="32"/>
        <v>0</v>
      </c>
      <c r="V205" s="196">
        <f t="shared" si="33"/>
        <v>0</v>
      </c>
      <c r="W205" s="196">
        <f t="shared" si="34"/>
        <v>0</v>
      </c>
    </row>
    <row r="206" spans="1:23">
      <c r="A206" s="189"/>
      <c r="B206" s="833"/>
      <c r="C206" s="34"/>
      <c r="D206" s="34"/>
      <c r="E206" s="191"/>
      <c r="F206" s="190"/>
      <c r="G206" s="190"/>
      <c r="H206" s="196">
        <f t="shared" si="28"/>
        <v>0</v>
      </c>
      <c r="I206" s="196">
        <f t="shared" si="32"/>
        <v>0</v>
      </c>
      <c r="J206" s="196">
        <f t="shared" si="32"/>
        <v>0</v>
      </c>
      <c r="K206" s="196">
        <f t="shared" si="32"/>
        <v>0</v>
      </c>
      <c r="L206" s="196">
        <f t="shared" si="32"/>
        <v>0</v>
      </c>
      <c r="M206" s="196">
        <f t="shared" si="32"/>
        <v>0</v>
      </c>
      <c r="N206" s="196">
        <f t="shared" si="32"/>
        <v>0</v>
      </c>
      <c r="O206" s="196">
        <f t="shared" si="32"/>
        <v>0</v>
      </c>
      <c r="P206" s="196">
        <f t="shared" si="32"/>
        <v>0</v>
      </c>
      <c r="Q206" s="196">
        <f t="shared" si="32"/>
        <v>0</v>
      </c>
      <c r="R206" s="196">
        <f t="shared" si="32"/>
        <v>0</v>
      </c>
      <c r="S206" s="196">
        <f t="shared" si="32"/>
        <v>0</v>
      </c>
      <c r="T206" s="196">
        <f t="shared" si="32"/>
        <v>0</v>
      </c>
      <c r="U206" s="196">
        <f t="shared" si="32"/>
        <v>0</v>
      </c>
      <c r="V206" s="196">
        <f t="shared" si="33"/>
        <v>0</v>
      </c>
      <c r="W206" s="196">
        <f t="shared" si="34"/>
        <v>0</v>
      </c>
    </row>
    <row r="207" spans="1:23">
      <c r="A207" s="189"/>
      <c r="B207" s="833"/>
      <c r="C207" s="34"/>
      <c r="D207" s="34"/>
      <c r="E207" s="191"/>
      <c r="F207" s="190"/>
      <c r="G207" s="190"/>
      <c r="H207" s="196">
        <f t="shared" si="28"/>
        <v>0</v>
      </c>
      <c r="I207" s="196">
        <f t="shared" si="32"/>
        <v>0</v>
      </c>
      <c r="J207" s="196">
        <f t="shared" si="32"/>
        <v>0</v>
      </c>
      <c r="K207" s="196">
        <f t="shared" si="32"/>
        <v>0</v>
      </c>
      <c r="L207" s="196">
        <f t="shared" si="32"/>
        <v>0</v>
      </c>
      <c r="M207" s="196">
        <f t="shared" si="32"/>
        <v>0</v>
      </c>
      <c r="N207" s="196">
        <f t="shared" si="32"/>
        <v>0</v>
      </c>
      <c r="O207" s="196">
        <f t="shared" si="32"/>
        <v>0</v>
      </c>
      <c r="P207" s="196">
        <f t="shared" si="32"/>
        <v>0</v>
      </c>
      <c r="Q207" s="196">
        <f t="shared" si="32"/>
        <v>0</v>
      </c>
      <c r="R207" s="196">
        <f t="shared" si="32"/>
        <v>0</v>
      </c>
      <c r="S207" s="196">
        <f t="shared" si="32"/>
        <v>0</v>
      </c>
      <c r="T207" s="196">
        <f t="shared" si="32"/>
        <v>0</v>
      </c>
      <c r="U207" s="196">
        <f t="shared" si="32"/>
        <v>0</v>
      </c>
      <c r="V207" s="196">
        <f t="shared" si="33"/>
        <v>0</v>
      </c>
      <c r="W207" s="196">
        <f t="shared" si="34"/>
        <v>0</v>
      </c>
    </row>
    <row r="208" spans="1:23">
      <c r="A208" s="189"/>
      <c r="B208" s="833"/>
      <c r="C208" s="34"/>
      <c r="D208" s="34"/>
      <c r="E208" s="191"/>
      <c r="F208" s="190"/>
      <c r="G208" s="190"/>
      <c r="H208" s="196">
        <f t="shared" si="28"/>
        <v>0</v>
      </c>
      <c r="I208" s="196">
        <f t="shared" si="32"/>
        <v>0</v>
      </c>
      <c r="J208" s="196">
        <f t="shared" si="32"/>
        <v>0</v>
      </c>
      <c r="K208" s="196">
        <f t="shared" si="32"/>
        <v>0</v>
      </c>
      <c r="L208" s="196">
        <f t="shared" si="32"/>
        <v>0</v>
      </c>
      <c r="M208" s="196">
        <f t="shared" si="32"/>
        <v>0</v>
      </c>
      <c r="N208" s="196">
        <f t="shared" si="32"/>
        <v>0</v>
      </c>
      <c r="O208" s="196">
        <f t="shared" si="32"/>
        <v>0</v>
      </c>
      <c r="P208" s="196">
        <f t="shared" si="32"/>
        <v>0</v>
      </c>
      <c r="Q208" s="196">
        <f t="shared" si="32"/>
        <v>0</v>
      </c>
      <c r="R208" s="196">
        <f t="shared" si="32"/>
        <v>0</v>
      </c>
      <c r="S208" s="196">
        <f t="shared" si="32"/>
        <v>0</v>
      </c>
      <c r="T208" s="196">
        <f t="shared" si="32"/>
        <v>0</v>
      </c>
      <c r="U208" s="196">
        <f t="shared" si="32"/>
        <v>0</v>
      </c>
      <c r="V208" s="196">
        <f t="shared" si="33"/>
        <v>0</v>
      </c>
      <c r="W208" s="196">
        <f t="shared" si="34"/>
        <v>0</v>
      </c>
    </row>
    <row r="209" spans="1:23">
      <c r="A209" s="189"/>
      <c r="B209" s="833"/>
      <c r="C209" s="34"/>
      <c r="D209" s="34"/>
      <c r="E209" s="191"/>
      <c r="F209" s="190"/>
      <c r="G209" s="190"/>
      <c r="H209" s="196">
        <f t="shared" si="28"/>
        <v>0</v>
      </c>
      <c r="I209" s="196">
        <f t="shared" si="32"/>
        <v>0</v>
      </c>
      <c r="J209" s="196">
        <f t="shared" si="32"/>
        <v>0</v>
      </c>
      <c r="K209" s="196">
        <f t="shared" si="32"/>
        <v>0</v>
      </c>
      <c r="L209" s="196">
        <f t="shared" si="32"/>
        <v>0</v>
      </c>
      <c r="M209" s="196">
        <f t="shared" si="32"/>
        <v>0</v>
      </c>
      <c r="N209" s="196">
        <f t="shared" si="32"/>
        <v>0</v>
      </c>
      <c r="O209" s="196">
        <f t="shared" si="32"/>
        <v>0</v>
      </c>
      <c r="P209" s="196">
        <f t="shared" si="32"/>
        <v>0</v>
      </c>
      <c r="Q209" s="196">
        <f t="shared" si="32"/>
        <v>0</v>
      </c>
      <c r="R209" s="196">
        <f t="shared" si="32"/>
        <v>0</v>
      </c>
      <c r="S209" s="196">
        <f t="shared" si="32"/>
        <v>0</v>
      </c>
      <c r="T209" s="196">
        <f t="shared" si="32"/>
        <v>0</v>
      </c>
      <c r="U209" s="196">
        <f t="shared" si="32"/>
        <v>0</v>
      </c>
      <c r="V209" s="196">
        <f t="shared" si="33"/>
        <v>0</v>
      </c>
      <c r="W209" s="196">
        <f t="shared" si="34"/>
        <v>0</v>
      </c>
    </row>
    <row r="210" spans="1:23">
      <c r="A210" s="189"/>
      <c r="B210" s="833"/>
      <c r="C210" s="34"/>
      <c r="D210" s="34"/>
      <c r="E210" s="191"/>
      <c r="F210" s="190"/>
      <c r="G210" s="190"/>
      <c r="H210" s="196">
        <f t="shared" si="28"/>
        <v>0</v>
      </c>
      <c r="I210" s="196">
        <f t="shared" ref="I210:U219" si="35">IF($D210=I$10,$E210,0)</f>
        <v>0</v>
      </c>
      <c r="J210" s="196">
        <f t="shared" si="35"/>
        <v>0</v>
      </c>
      <c r="K210" s="196">
        <f t="shared" si="35"/>
        <v>0</v>
      </c>
      <c r="L210" s="196">
        <f t="shared" si="35"/>
        <v>0</v>
      </c>
      <c r="M210" s="196">
        <f t="shared" si="35"/>
        <v>0</v>
      </c>
      <c r="N210" s="196">
        <f t="shared" si="35"/>
        <v>0</v>
      </c>
      <c r="O210" s="196">
        <f t="shared" si="35"/>
        <v>0</v>
      </c>
      <c r="P210" s="196">
        <f t="shared" si="35"/>
        <v>0</v>
      </c>
      <c r="Q210" s="196">
        <f t="shared" si="35"/>
        <v>0</v>
      </c>
      <c r="R210" s="196">
        <f t="shared" si="35"/>
        <v>0</v>
      </c>
      <c r="S210" s="196">
        <f t="shared" si="35"/>
        <v>0</v>
      </c>
      <c r="T210" s="196">
        <f t="shared" si="35"/>
        <v>0</v>
      </c>
      <c r="U210" s="196">
        <f t="shared" si="35"/>
        <v>0</v>
      </c>
      <c r="V210" s="196">
        <f t="shared" si="33"/>
        <v>0</v>
      </c>
      <c r="W210" s="196">
        <f t="shared" si="34"/>
        <v>0</v>
      </c>
    </row>
    <row r="211" spans="1:23">
      <c r="A211" s="189"/>
      <c r="B211" s="833"/>
      <c r="C211" s="34"/>
      <c r="D211" s="34"/>
      <c r="E211" s="191"/>
      <c r="F211" s="190"/>
      <c r="G211" s="190"/>
      <c r="H211" s="196">
        <f t="shared" si="28"/>
        <v>0</v>
      </c>
      <c r="I211" s="196">
        <f t="shared" si="35"/>
        <v>0</v>
      </c>
      <c r="J211" s="196">
        <f t="shared" si="35"/>
        <v>0</v>
      </c>
      <c r="K211" s="196">
        <f t="shared" si="35"/>
        <v>0</v>
      </c>
      <c r="L211" s="196">
        <f t="shared" si="35"/>
        <v>0</v>
      </c>
      <c r="M211" s="196">
        <f t="shared" si="35"/>
        <v>0</v>
      </c>
      <c r="N211" s="196">
        <f t="shared" si="35"/>
        <v>0</v>
      </c>
      <c r="O211" s="196">
        <f t="shared" si="35"/>
        <v>0</v>
      </c>
      <c r="P211" s="196">
        <f t="shared" si="35"/>
        <v>0</v>
      </c>
      <c r="Q211" s="196">
        <f t="shared" si="35"/>
        <v>0</v>
      </c>
      <c r="R211" s="196">
        <f t="shared" si="35"/>
        <v>0</v>
      </c>
      <c r="S211" s="196">
        <f t="shared" si="35"/>
        <v>0</v>
      </c>
      <c r="T211" s="196">
        <f t="shared" si="35"/>
        <v>0</v>
      </c>
      <c r="U211" s="196">
        <f t="shared" si="35"/>
        <v>0</v>
      </c>
      <c r="V211" s="196">
        <f t="shared" si="33"/>
        <v>0</v>
      </c>
      <c r="W211" s="196">
        <f t="shared" si="34"/>
        <v>0</v>
      </c>
    </row>
    <row r="212" spans="1:23">
      <c r="A212" s="189"/>
      <c r="B212" s="833"/>
      <c r="C212" s="34"/>
      <c r="D212" s="34"/>
      <c r="E212" s="191"/>
      <c r="F212" s="190"/>
      <c r="G212" s="190"/>
      <c r="H212" s="196">
        <f t="shared" si="28"/>
        <v>0</v>
      </c>
      <c r="I212" s="196">
        <f t="shared" si="35"/>
        <v>0</v>
      </c>
      <c r="J212" s="196">
        <f t="shared" si="35"/>
        <v>0</v>
      </c>
      <c r="K212" s="196">
        <f t="shared" si="35"/>
        <v>0</v>
      </c>
      <c r="L212" s="196">
        <f t="shared" si="35"/>
        <v>0</v>
      </c>
      <c r="M212" s="196">
        <f t="shared" si="35"/>
        <v>0</v>
      </c>
      <c r="N212" s="196">
        <f t="shared" si="35"/>
        <v>0</v>
      </c>
      <c r="O212" s="196">
        <f t="shared" si="35"/>
        <v>0</v>
      </c>
      <c r="P212" s="196">
        <f t="shared" si="35"/>
        <v>0</v>
      </c>
      <c r="Q212" s="196">
        <f t="shared" si="35"/>
        <v>0</v>
      </c>
      <c r="R212" s="196">
        <f t="shared" si="35"/>
        <v>0</v>
      </c>
      <c r="S212" s="196">
        <f t="shared" si="35"/>
        <v>0</v>
      </c>
      <c r="T212" s="196">
        <f t="shared" si="35"/>
        <v>0</v>
      </c>
      <c r="U212" s="196">
        <f t="shared" si="35"/>
        <v>0</v>
      </c>
      <c r="V212" s="196">
        <f t="shared" si="33"/>
        <v>0</v>
      </c>
      <c r="W212" s="196">
        <f t="shared" si="34"/>
        <v>0</v>
      </c>
    </row>
    <row r="213" spans="1:23">
      <c r="A213" s="189"/>
      <c r="B213" s="833"/>
      <c r="C213" s="34"/>
      <c r="D213" s="34"/>
      <c r="E213" s="191"/>
      <c r="F213" s="190"/>
      <c r="G213" s="190"/>
      <c r="H213" s="196">
        <f t="shared" si="28"/>
        <v>0</v>
      </c>
      <c r="I213" s="196">
        <f t="shared" si="35"/>
        <v>0</v>
      </c>
      <c r="J213" s="196">
        <f t="shared" si="35"/>
        <v>0</v>
      </c>
      <c r="K213" s="196">
        <f t="shared" si="35"/>
        <v>0</v>
      </c>
      <c r="L213" s="196">
        <f t="shared" si="35"/>
        <v>0</v>
      </c>
      <c r="M213" s="196">
        <f t="shared" si="35"/>
        <v>0</v>
      </c>
      <c r="N213" s="196">
        <f t="shared" si="35"/>
        <v>0</v>
      </c>
      <c r="O213" s="196">
        <f t="shared" si="35"/>
        <v>0</v>
      </c>
      <c r="P213" s="196">
        <f t="shared" si="35"/>
        <v>0</v>
      </c>
      <c r="Q213" s="196">
        <f t="shared" si="35"/>
        <v>0</v>
      </c>
      <c r="R213" s="196">
        <f t="shared" si="35"/>
        <v>0</v>
      </c>
      <c r="S213" s="196">
        <f t="shared" si="35"/>
        <v>0</v>
      </c>
      <c r="T213" s="196">
        <f t="shared" si="35"/>
        <v>0</v>
      </c>
      <c r="U213" s="196">
        <f t="shared" si="35"/>
        <v>0</v>
      </c>
      <c r="V213" s="196">
        <f t="shared" si="33"/>
        <v>0</v>
      </c>
      <c r="W213" s="196">
        <f t="shared" si="34"/>
        <v>0</v>
      </c>
    </row>
    <row r="214" spans="1:23">
      <c r="A214" s="189"/>
      <c r="B214" s="833"/>
      <c r="C214" s="34"/>
      <c r="D214" s="34"/>
      <c r="E214" s="191"/>
      <c r="F214" s="190"/>
      <c r="G214" s="190"/>
      <c r="H214" s="196">
        <f t="shared" si="28"/>
        <v>0</v>
      </c>
      <c r="I214" s="196">
        <f t="shared" si="35"/>
        <v>0</v>
      </c>
      <c r="J214" s="196">
        <f t="shared" si="35"/>
        <v>0</v>
      </c>
      <c r="K214" s="196">
        <f t="shared" si="35"/>
        <v>0</v>
      </c>
      <c r="L214" s="196">
        <f t="shared" si="35"/>
        <v>0</v>
      </c>
      <c r="M214" s="196">
        <f t="shared" si="35"/>
        <v>0</v>
      </c>
      <c r="N214" s="196">
        <f t="shared" si="35"/>
        <v>0</v>
      </c>
      <c r="O214" s="196">
        <f t="shared" si="35"/>
        <v>0</v>
      </c>
      <c r="P214" s="196">
        <f t="shared" si="35"/>
        <v>0</v>
      </c>
      <c r="Q214" s="196">
        <f t="shared" si="35"/>
        <v>0</v>
      </c>
      <c r="R214" s="196">
        <f t="shared" si="35"/>
        <v>0</v>
      </c>
      <c r="S214" s="196">
        <f t="shared" si="35"/>
        <v>0</v>
      </c>
      <c r="T214" s="196">
        <f t="shared" si="35"/>
        <v>0</v>
      </c>
      <c r="U214" s="196">
        <f t="shared" si="35"/>
        <v>0</v>
      </c>
      <c r="V214" s="196">
        <f t="shared" si="33"/>
        <v>0</v>
      </c>
      <c r="W214" s="196">
        <f t="shared" si="34"/>
        <v>0</v>
      </c>
    </row>
    <row r="215" spans="1:23">
      <c r="A215" s="189"/>
      <c r="B215" s="833"/>
      <c r="C215" s="34"/>
      <c r="D215" s="34"/>
      <c r="E215" s="191"/>
      <c r="F215" s="190"/>
      <c r="G215" s="190"/>
      <c r="H215" s="196">
        <f t="shared" si="28"/>
        <v>0</v>
      </c>
      <c r="I215" s="196">
        <f t="shared" si="35"/>
        <v>0</v>
      </c>
      <c r="J215" s="196">
        <f t="shared" si="35"/>
        <v>0</v>
      </c>
      <c r="K215" s="196">
        <f t="shared" si="35"/>
        <v>0</v>
      </c>
      <c r="L215" s="196">
        <f t="shared" si="35"/>
        <v>0</v>
      </c>
      <c r="M215" s="196">
        <f t="shared" si="35"/>
        <v>0</v>
      </c>
      <c r="N215" s="196">
        <f t="shared" si="35"/>
        <v>0</v>
      </c>
      <c r="O215" s="196">
        <f t="shared" si="35"/>
        <v>0</v>
      </c>
      <c r="P215" s="196">
        <f t="shared" si="35"/>
        <v>0</v>
      </c>
      <c r="Q215" s="196">
        <f t="shared" si="35"/>
        <v>0</v>
      </c>
      <c r="R215" s="196">
        <f t="shared" si="35"/>
        <v>0</v>
      </c>
      <c r="S215" s="196">
        <f t="shared" si="35"/>
        <v>0</v>
      </c>
      <c r="T215" s="196">
        <f t="shared" si="35"/>
        <v>0</v>
      </c>
      <c r="U215" s="196">
        <f t="shared" si="35"/>
        <v>0</v>
      </c>
      <c r="V215" s="196">
        <f t="shared" si="33"/>
        <v>0</v>
      </c>
      <c r="W215" s="196">
        <f t="shared" si="34"/>
        <v>0</v>
      </c>
    </row>
    <row r="216" spans="1:23">
      <c r="A216" s="189"/>
      <c r="B216" s="833"/>
      <c r="C216" s="34"/>
      <c r="D216" s="34"/>
      <c r="E216" s="191"/>
      <c r="F216" s="190"/>
      <c r="G216" s="190"/>
      <c r="H216" s="196">
        <f t="shared" si="28"/>
        <v>0</v>
      </c>
      <c r="I216" s="196">
        <f t="shared" si="35"/>
        <v>0</v>
      </c>
      <c r="J216" s="196">
        <f t="shared" si="35"/>
        <v>0</v>
      </c>
      <c r="K216" s="196">
        <f t="shared" si="35"/>
        <v>0</v>
      </c>
      <c r="L216" s="196">
        <f t="shared" si="35"/>
        <v>0</v>
      </c>
      <c r="M216" s="196">
        <f t="shared" si="35"/>
        <v>0</v>
      </c>
      <c r="N216" s="196">
        <f t="shared" si="35"/>
        <v>0</v>
      </c>
      <c r="O216" s="196">
        <f t="shared" si="35"/>
        <v>0</v>
      </c>
      <c r="P216" s="196">
        <f t="shared" si="35"/>
        <v>0</v>
      </c>
      <c r="Q216" s="196">
        <f t="shared" si="35"/>
        <v>0</v>
      </c>
      <c r="R216" s="196">
        <f t="shared" si="35"/>
        <v>0</v>
      </c>
      <c r="S216" s="196">
        <f t="shared" si="35"/>
        <v>0</v>
      </c>
      <c r="T216" s="196">
        <f t="shared" si="35"/>
        <v>0</v>
      </c>
      <c r="U216" s="196">
        <f t="shared" si="35"/>
        <v>0</v>
      </c>
      <c r="V216" s="196">
        <f t="shared" si="33"/>
        <v>0</v>
      </c>
      <c r="W216" s="196">
        <f t="shared" si="34"/>
        <v>0</v>
      </c>
    </row>
    <row r="217" spans="1:23">
      <c r="A217" s="189"/>
      <c r="B217" s="833"/>
      <c r="C217" s="34"/>
      <c r="D217" s="34"/>
      <c r="E217" s="191"/>
      <c r="F217" s="190"/>
      <c r="G217" s="190"/>
      <c r="H217" s="196">
        <f t="shared" si="28"/>
        <v>0</v>
      </c>
      <c r="I217" s="196">
        <f t="shared" si="35"/>
        <v>0</v>
      </c>
      <c r="J217" s="196">
        <f t="shared" si="35"/>
        <v>0</v>
      </c>
      <c r="K217" s="196">
        <f t="shared" si="35"/>
        <v>0</v>
      </c>
      <c r="L217" s="196">
        <f t="shared" si="35"/>
        <v>0</v>
      </c>
      <c r="M217" s="196">
        <f t="shared" si="35"/>
        <v>0</v>
      </c>
      <c r="N217" s="196">
        <f t="shared" si="35"/>
        <v>0</v>
      </c>
      <c r="O217" s="196">
        <f t="shared" si="35"/>
        <v>0</v>
      </c>
      <c r="P217" s="196">
        <f t="shared" si="35"/>
        <v>0</v>
      </c>
      <c r="Q217" s="196">
        <f t="shared" si="35"/>
        <v>0</v>
      </c>
      <c r="R217" s="196">
        <f t="shared" si="35"/>
        <v>0</v>
      </c>
      <c r="S217" s="196">
        <f t="shared" si="35"/>
        <v>0</v>
      </c>
      <c r="T217" s="196">
        <f t="shared" si="35"/>
        <v>0</v>
      </c>
      <c r="U217" s="196">
        <f t="shared" si="35"/>
        <v>0</v>
      </c>
      <c r="V217" s="196">
        <f t="shared" si="33"/>
        <v>0</v>
      </c>
      <c r="W217" s="196">
        <f t="shared" si="34"/>
        <v>0</v>
      </c>
    </row>
    <row r="218" spans="1:23">
      <c r="A218" s="189"/>
      <c r="B218" s="833"/>
      <c r="C218" s="34"/>
      <c r="D218" s="34"/>
      <c r="E218" s="191"/>
      <c r="F218" s="190"/>
      <c r="G218" s="190"/>
      <c r="H218" s="196">
        <f t="shared" si="28"/>
        <v>0</v>
      </c>
      <c r="I218" s="196">
        <f t="shared" si="35"/>
        <v>0</v>
      </c>
      <c r="J218" s="196">
        <f t="shared" si="35"/>
        <v>0</v>
      </c>
      <c r="K218" s="196">
        <f t="shared" si="35"/>
        <v>0</v>
      </c>
      <c r="L218" s="196">
        <f t="shared" si="35"/>
        <v>0</v>
      </c>
      <c r="M218" s="196">
        <f t="shared" si="35"/>
        <v>0</v>
      </c>
      <c r="N218" s="196">
        <f t="shared" si="35"/>
        <v>0</v>
      </c>
      <c r="O218" s="196">
        <f t="shared" si="35"/>
        <v>0</v>
      </c>
      <c r="P218" s="196">
        <f t="shared" si="35"/>
        <v>0</v>
      </c>
      <c r="Q218" s="196">
        <f t="shared" si="35"/>
        <v>0</v>
      </c>
      <c r="R218" s="196">
        <f t="shared" si="35"/>
        <v>0</v>
      </c>
      <c r="S218" s="196">
        <f t="shared" si="35"/>
        <v>0</v>
      </c>
      <c r="T218" s="196">
        <f t="shared" si="35"/>
        <v>0</v>
      </c>
      <c r="U218" s="196">
        <f t="shared" si="35"/>
        <v>0</v>
      </c>
      <c r="V218" s="196">
        <f t="shared" si="33"/>
        <v>0</v>
      </c>
      <c r="W218" s="196">
        <f t="shared" si="34"/>
        <v>0</v>
      </c>
    </row>
    <row r="219" spans="1:23">
      <c r="A219" s="189"/>
      <c r="B219" s="833"/>
      <c r="C219" s="34"/>
      <c r="D219" s="34"/>
      <c r="E219" s="191"/>
      <c r="F219" s="190"/>
      <c r="G219" s="190"/>
      <c r="H219" s="196">
        <f t="shared" si="28"/>
        <v>0</v>
      </c>
      <c r="I219" s="196">
        <f t="shared" si="35"/>
        <v>0</v>
      </c>
      <c r="J219" s="196">
        <f t="shared" si="35"/>
        <v>0</v>
      </c>
      <c r="K219" s="196">
        <f t="shared" si="35"/>
        <v>0</v>
      </c>
      <c r="L219" s="196">
        <f t="shared" si="35"/>
        <v>0</v>
      </c>
      <c r="M219" s="196">
        <f t="shared" si="35"/>
        <v>0</v>
      </c>
      <c r="N219" s="196">
        <f t="shared" si="35"/>
        <v>0</v>
      </c>
      <c r="O219" s="196">
        <f t="shared" si="35"/>
        <v>0</v>
      </c>
      <c r="P219" s="196">
        <f t="shared" si="35"/>
        <v>0</v>
      </c>
      <c r="Q219" s="196">
        <f t="shared" si="35"/>
        <v>0</v>
      </c>
      <c r="R219" s="196">
        <f t="shared" si="35"/>
        <v>0</v>
      </c>
      <c r="S219" s="196">
        <f t="shared" si="35"/>
        <v>0</v>
      </c>
      <c r="T219" s="196">
        <f t="shared" si="35"/>
        <v>0</v>
      </c>
      <c r="U219" s="196">
        <f t="shared" si="35"/>
        <v>0</v>
      </c>
      <c r="V219" s="196">
        <f t="shared" si="33"/>
        <v>0</v>
      </c>
      <c r="W219" s="196">
        <f t="shared" si="34"/>
        <v>0</v>
      </c>
    </row>
    <row r="220" spans="1:23">
      <c r="A220" s="189"/>
      <c r="B220" s="833"/>
      <c r="C220" s="34"/>
      <c r="D220" s="34"/>
      <c r="E220" s="191"/>
      <c r="F220" s="190"/>
      <c r="G220" s="190"/>
      <c r="H220" s="196">
        <f t="shared" si="28"/>
        <v>0</v>
      </c>
      <c r="I220" s="196">
        <f t="shared" ref="I220:U226" si="36">IF($D220=I$10,$E220,0)</f>
        <v>0</v>
      </c>
      <c r="J220" s="196">
        <f t="shared" si="36"/>
        <v>0</v>
      </c>
      <c r="K220" s="196">
        <f t="shared" si="36"/>
        <v>0</v>
      </c>
      <c r="L220" s="196">
        <f t="shared" si="36"/>
        <v>0</v>
      </c>
      <c r="M220" s="196">
        <f t="shared" si="36"/>
        <v>0</v>
      </c>
      <c r="N220" s="196">
        <f t="shared" si="36"/>
        <v>0</v>
      </c>
      <c r="O220" s="196">
        <f t="shared" si="36"/>
        <v>0</v>
      </c>
      <c r="P220" s="196">
        <f t="shared" si="36"/>
        <v>0</v>
      </c>
      <c r="Q220" s="196">
        <f t="shared" si="36"/>
        <v>0</v>
      </c>
      <c r="R220" s="196">
        <f t="shared" si="36"/>
        <v>0</v>
      </c>
      <c r="S220" s="196">
        <f t="shared" si="36"/>
        <v>0</v>
      </c>
      <c r="T220" s="196">
        <f t="shared" si="36"/>
        <v>0</v>
      </c>
      <c r="U220" s="196">
        <f t="shared" si="36"/>
        <v>0</v>
      </c>
      <c r="V220" s="196">
        <f t="shared" si="33"/>
        <v>0</v>
      </c>
      <c r="W220" s="196">
        <f t="shared" si="34"/>
        <v>0</v>
      </c>
    </row>
    <row r="221" spans="1:23">
      <c r="A221" s="189"/>
      <c r="B221" s="833"/>
      <c r="C221" s="34"/>
      <c r="D221" s="34"/>
      <c r="E221" s="191"/>
      <c r="F221" s="190"/>
      <c r="G221" s="190"/>
      <c r="H221" s="196">
        <f t="shared" si="28"/>
        <v>0</v>
      </c>
      <c r="I221" s="196">
        <f t="shared" si="36"/>
        <v>0</v>
      </c>
      <c r="J221" s="196">
        <f t="shared" si="36"/>
        <v>0</v>
      </c>
      <c r="K221" s="196">
        <f t="shared" si="36"/>
        <v>0</v>
      </c>
      <c r="L221" s="196">
        <f t="shared" si="36"/>
        <v>0</v>
      </c>
      <c r="M221" s="196">
        <f t="shared" si="36"/>
        <v>0</v>
      </c>
      <c r="N221" s="196">
        <f t="shared" si="36"/>
        <v>0</v>
      </c>
      <c r="O221" s="196">
        <f t="shared" si="36"/>
        <v>0</v>
      </c>
      <c r="P221" s="196">
        <f t="shared" si="36"/>
        <v>0</v>
      </c>
      <c r="Q221" s="196">
        <f t="shared" si="36"/>
        <v>0</v>
      </c>
      <c r="R221" s="196">
        <f t="shared" si="36"/>
        <v>0</v>
      </c>
      <c r="S221" s="196">
        <f t="shared" si="36"/>
        <v>0</v>
      </c>
      <c r="T221" s="196">
        <f t="shared" si="36"/>
        <v>0</v>
      </c>
      <c r="U221" s="196">
        <f t="shared" si="36"/>
        <v>0</v>
      </c>
      <c r="V221" s="196">
        <f t="shared" si="33"/>
        <v>0</v>
      </c>
      <c r="W221" s="196">
        <f t="shared" si="34"/>
        <v>0</v>
      </c>
    </row>
    <row r="222" spans="1:23">
      <c r="A222" s="189"/>
      <c r="B222" s="833"/>
      <c r="C222" s="34"/>
      <c r="D222" s="34"/>
      <c r="E222" s="191"/>
      <c r="F222" s="190"/>
      <c r="G222" s="190"/>
      <c r="H222" s="196">
        <f t="shared" ref="H222:H249" si="37">IF($D222=H$10,$E222,0)</f>
        <v>0</v>
      </c>
      <c r="I222" s="196">
        <f t="shared" si="36"/>
        <v>0</v>
      </c>
      <c r="J222" s="196">
        <f t="shared" si="36"/>
        <v>0</v>
      </c>
      <c r="K222" s="196">
        <f t="shared" si="36"/>
        <v>0</v>
      </c>
      <c r="L222" s="196">
        <f t="shared" si="36"/>
        <v>0</v>
      </c>
      <c r="M222" s="196">
        <f t="shared" si="36"/>
        <v>0</v>
      </c>
      <c r="N222" s="196">
        <f t="shared" si="36"/>
        <v>0</v>
      </c>
      <c r="O222" s="196">
        <f t="shared" si="36"/>
        <v>0</v>
      </c>
      <c r="P222" s="196">
        <f t="shared" si="36"/>
        <v>0</v>
      </c>
      <c r="Q222" s="196">
        <f t="shared" si="36"/>
        <v>0</v>
      </c>
      <c r="R222" s="196">
        <f t="shared" si="36"/>
        <v>0</v>
      </c>
      <c r="S222" s="196">
        <f t="shared" si="36"/>
        <v>0</v>
      </c>
      <c r="T222" s="196">
        <f t="shared" si="36"/>
        <v>0</v>
      </c>
      <c r="U222" s="196">
        <f t="shared" si="36"/>
        <v>0</v>
      </c>
      <c r="V222" s="196">
        <f t="shared" si="33"/>
        <v>0</v>
      </c>
      <c r="W222" s="196">
        <f t="shared" si="34"/>
        <v>0</v>
      </c>
    </row>
    <row r="223" spans="1:23">
      <c r="A223" s="189"/>
      <c r="B223" s="833"/>
      <c r="C223" s="34"/>
      <c r="D223" s="34"/>
      <c r="E223" s="191"/>
      <c r="F223" s="190"/>
      <c r="G223" s="190"/>
      <c r="H223" s="196">
        <f t="shared" si="37"/>
        <v>0</v>
      </c>
      <c r="I223" s="196">
        <f t="shared" si="36"/>
        <v>0</v>
      </c>
      <c r="J223" s="196">
        <f t="shared" si="36"/>
        <v>0</v>
      </c>
      <c r="K223" s="196">
        <f t="shared" si="36"/>
        <v>0</v>
      </c>
      <c r="L223" s="196">
        <f t="shared" si="36"/>
        <v>0</v>
      </c>
      <c r="M223" s="196">
        <f t="shared" si="36"/>
        <v>0</v>
      </c>
      <c r="N223" s="196">
        <f t="shared" si="36"/>
        <v>0</v>
      </c>
      <c r="O223" s="196">
        <f t="shared" si="36"/>
        <v>0</v>
      </c>
      <c r="P223" s="196">
        <f t="shared" si="36"/>
        <v>0</v>
      </c>
      <c r="Q223" s="196">
        <f t="shared" si="36"/>
        <v>0</v>
      </c>
      <c r="R223" s="196">
        <f t="shared" si="36"/>
        <v>0</v>
      </c>
      <c r="S223" s="196">
        <f t="shared" si="36"/>
        <v>0</v>
      </c>
      <c r="T223" s="196">
        <f t="shared" si="36"/>
        <v>0</v>
      </c>
      <c r="U223" s="196">
        <f t="shared" si="36"/>
        <v>0</v>
      </c>
      <c r="V223" s="196">
        <f t="shared" si="33"/>
        <v>0</v>
      </c>
      <c r="W223" s="196">
        <f t="shared" si="34"/>
        <v>0</v>
      </c>
    </row>
    <row r="224" spans="1:23">
      <c r="A224" s="189"/>
      <c r="B224" s="833"/>
      <c r="C224" s="34"/>
      <c r="D224" s="34"/>
      <c r="E224" s="191"/>
      <c r="F224" s="190"/>
      <c r="G224" s="190"/>
      <c r="H224" s="196">
        <f t="shared" si="37"/>
        <v>0</v>
      </c>
      <c r="I224" s="196">
        <f t="shared" si="36"/>
        <v>0</v>
      </c>
      <c r="J224" s="196">
        <f t="shared" si="36"/>
        <v>0</v>
      </c>
      <c r="K224" s="196">
        <f t="shared" si="36"/>
        <v>0</v>
      </c>
      <c r="L224" s="196">
        <f t="shared" si="36"/>
        <v>0</v>
      </c>
      <c r="M224" s="196">
        <f t="shared" si="36"/>
        <v>0</v>
      </c>
      <c r="N224" s="196">
        <f t="shared" si="36"/>
        <v>0</v>
      </c>
      <c r="O224" s="196">
        <f t="shared" si="36"/>
        <v>0</v>
      </c>
      <c r="P224" s="196">
        <f t="shared" si="36"/>
        <v>0</v>
      </c>
      <c r="Q224" s="196">
        <f t="shared" si="36"/>
        <v>0</v>
      </c>
      <c r="R224" s="196">
        <f t="shared" si="36"/>
        <v>0</v>
      </c>
      <c r="S224" s="196">
        <f t="shared" si="36"/>
        <v>0</v>
      </c>
      <c r="T224" s="196">
        <f t="shared" si="36"/>
        <v>0</v>
      </c>
      <c r="U224" s="196">
        <f t="shared" si="36"/>
        <v>0</v>
      </c>
      <c r="V224" s="196">
        <f t="shared" si="33"/>
        <v>0</v>
      </c>
      <c r="W224" s="196">
        <f t="shared" si="34"/>
        <v>0</v>
      </c>
    </row>
    <row r="225" spans="1:23">
      <c r="A225" s="189"/>
      <c r="B225" s="833"/>
      <c r="C225" s="34"/>
      <c r="D225" s="34"/>
      <c r="E225" s="191"/>
      <c r="F225" s="190"/>
      <c r="G225" s="190"/>
      <c r="H225" s="196">
        <f t="shared" si="37"/>
        <v>0</v>
      </c>
      <c r="I225" s="196">
        <f t="shared" si="36"/>
        <v>0</v>
      </c>
      <c r="J225" s="196">
        <f t="shared" si="36"/>
        <v>0</v>
      </c>
      <c r="K225" s="196">
        <f t="shared" si="36"/>
        <v>0</v>
      </c>
      <c r="L225" s="196">
        <f t="shared" si="36"/>
        <v>0</v>
      </c>
      <c r="M225" s="196">
        <f t="shared" si="36"/>
        <v>0</v>
      </c>
      <c r="N225" s="196">
        <f t="shared" si="36"/>
        <v>0</v>
      </c>
      <c r="O225" s="196">
        <f t="shared" si="36"/>
        <v>0</v>
      </c>
      <c r="P225" s="196">
        <f t="shared" si="36"/>
        <v>0</v>
      </c>
      <c r="Q225" s="196">
        <f t="shared" si="36"/>
        <v>0</v>
      </c>
      <c r="R225" s="196">
        <f t="shared" si="36"/>
        <v>0</v>
      </c>
      <c r="S225" s="196">
        <f t="shared" si="36"/>
        <v>0</v>
      </c>
      <c r="T225" s="196">
        <f t="shared" si="36"/>
        <v>0</v>
      </c>
      <c r="U225" s="196">
        <f t="shared" si="36"/>
        <v>0</v>
      </c>
      <c r="V225" s="196">
        <f t="shared" si="33"/>
        <v>0</v>
      </c>
      <c r="W225" s="196">
        <f t="shared" si="34"/>
        <v>0</v>
      </c>
    </row>
    <row r="226" spans="1:23">
      <c r="A226" s="189"/>
      <c r="B226" s="833"/>
      <c r="C226" s="34"/>
      <c r="D226" s="34"/>
      <c r="E226" s="191"/>
      <c r="F226" s="190"/>
      <c r="G226" s="190"/>
      <c r="H226" s="196">
        <f t="shared" si="37"/>
        <v>0</v>
      </c>
      <c r="I226" s="196">
        <f t="shared" si="36"/>
        <v>0</v>
      </c>
      <c r="J226" s="196">
        <f t="shared" si="36"/>
        <v>0</v>
      </c>
      <c r="K226" s="196">
        <f t="shared" si="36"/>
        <v>0</v>
      </c>
      <c r="L226" s="196">
        <f t="shared" si="36"/>
        <v>0</v>
      </c>
      <c r="M226" s="196">
        <f t="shared" si="36"/>
        <v>0</v>
      </c>
      <c r="N226" s="196">
        <f t="shared" si="36"/>
        <v>0</v>
      </c>
      <c r="O226" s="196">
        <f t="shared" si="36"/>
        <v>0</v>
      </c>
      <c r="P226" s="196">
        <f t="shared" si="36"/>
        <v>0</v>
      </c>
      <c r="Q226" s="196">
        <f t="shared" si="36"/>
        <v>0</v>
      </c>
      <c r="R226" s="196">
        <f t="shared" si="36"/>
        <v>0</v>
      </c>
      <c r="S226" s="196">
        <f t="shared" si="36"/>
        <v>0</v>
      </c>
      <c r="T226" s="196">
        <f t="shared" si="36"/>
        <v>0</v>
      </c>
      <c r="U226" s="196">
        <f t="shared" si="36"/>
        <v>0</v>
      </c>
      <c r="V226" s="196">
        <f t="shared" si="33"/>
        <v>0</v>
      </c>
      <c r="W226" s="196">
        <f t="shared" si="34"/>
        <v>0</v>
      </c>
    </row>
    <row r="227" spans="1:23">
      <c r="A227" s="189"/>
      <c r="B227" s="833"/>
      <c r="C227" s="34"/>
      <c r="D227" s="34"/>
      <c r="E227" s="191"/>
      <c r="F227" s="190"/>
      <c r="G227" s="190"/>
      <c r="H227" s="196">
        <f t="shared" si="37"/>
        <v>0</v>
      </c>
      <c r="I227" s="196">
        <f>IF($D227=I$10,$E227,0)</f>
        <v>0</v>
      </c>
      <c r="J227" s="196">
        <f t="shared" ref="I227:U242" si="38">IF($D227=J$10,$E227,0)</f>
        <v>0</v>
      </c>
      <c r="K227" s="196">
        <f t="shared" si="38"/>
        <v>0</v>
      </c>
      <c r="L227" s="196">
        <f t="shared" si="38"/>
        <v>0</v>
      </c>
      <c r="M227" s="196">
        <f t="shared" si="38"/>
        <v>0</v>
      </c>
      <c r="N227" s="196">
        <f t="shared" si="38"/>
        <v>0</v>
      </c>
      <c r="O227" s="196">
        <f t="shared" si="38"/>
        <v>0</v>
      </c>
      <c r="P227" s="196">
        <f t="shared" si="38"/>
        <v>0</v>
      </c>
      <c r="Q227" s="196">
        <f t="shared" si="38"/>
        <v>0</v>
      </c>
      <c r="R227" s="196">
        <f t="shared" si="38"/>
        <v>0</v>
      </c>
      <c r="S227" s="196">
        <f t="shared" si="38"/>
        <v>0</v>
      </c>
      <c r="T227" s="196">
        <f t="shared" si="38"/>
        <v>0</v>
      </c>
      <c r="U227" s="196">
        <f t="shared" si="38"/>
        <v>0</v>
      </c>
      <c r="V227" s="196">
        <f t="shared" si="33"/>
        <v>0</v>
      </c>
      <c r="W227" s="196">
        <f t="shared" si="34"/>
        <v>0</v>
      </c>
    </row>
    <row r="228" spans="1:23">
      <c r="A228" s="189"/>
      <c r="B228" s="833"/>
      <c r="C228" s="34"/>
      <c r="D228" s="34"/>
      <c r="E228" s="191"/>
      <c r="F228" s="190"/>
      <c r="G228" s="190"/>
      <c r="H228" s="196">
        <f t="shared" si="37"/>
        <v>0</v>
      </c>
      <c r="I228" s="196">
        <f t="shared" si="38"/>
        <v>0</v>
      </c>
      <c r="J228" s="196">
        <f t="shared" si="38"/>
        <v>0</v>
      </c>
      <c r="K228" s="196">
        <f t="shared" si="38"/>
        <v>0</v>
      </c>
      <c r="L228" s="196">
        <f t="shared" si="38"/>
        <v>0</v>
      </c>
      <c r="M228" s="196">
        <f t="shared" si="38"/>
        <v>0</v>
      </c>
      <c r="N228" s="196">
        <f t="shared" si="38"/>
        <v>0</v>
      </c>
      <c r="O228" s="196">
        <f t="shared" si="38"/>
        <v>0</v>
      </c>
      <c r="P228" s="196">
        <f t="shared" si="38"/>
        <v>0</v>
      </c>
      <c r="Q228" s="196">
        <f t="shared" si="38"/>
        <v>0</v>
      </c>
      <c r="R228" s="196">
        <f t="shared" si="38"/>
        <v>0</v>
      </c>
      <c r="S228" s="196">
        <f t="shared" si="38"/>
        <v>0</v>
      </c>
      <c r="T228" s="196">
        <f t="shared" si="38"/>
        <v>0</v>
      </c>
      <c r="U228" s="196">
        <f t="shared" si="38"/>
        <v>0</v>
      </c>
      <c r="V228" s="196">
        <f t="shared" si="33"/>
        <v>0</v>
      </c>
      <c r="W228" s="196">
        <f t="shared" si="34"/>
        <v>0</v>
      </c>
    </row>
    <row r="229" spans="1:23">
      <c r="A229" s="189"/>
      <c r="B229" s="833"/>
      <c r="C229" s="34"/>
      <c r="D229" s="34"/>
      <c r="E229" s="191"/>
      <c r="F229" s="190"/>
      <c r="G229" s="190"/>
      <c r="H229" s="196">
        <f t="shared" si="37"/>
        <v>0</v>
      </c>
      <c r="I229" s="196">
        <f t="shared" si="38"/>
        <v>0</v>
      </c>
      <c r="J229" s="196">
        <f t="shared" si="38"/>
        <v>0</v>
      </c>
      <c r="K229" s="196">
        <f t="shared" si="38"/>
        <v>0</v>
      </c>
      <c r="L229" s="196">
        <f t="shared" si="38"/>
        <v>0</v>
      </c>
      <c r="M229" s="196">
        <f t="shared" si="38"/>
        <v>0</v>
      </c>
      <c r="N229" s="196">
        <f t="shared" si="38"/>
        <v>0</v>
      </c>
      <c r="O229" s="196">
        <f t="shared" si="38"/>
        <v>0</v>
      </c>
      <c r="P229" s="196">
        <f t="shared" si="38"/>
        <v>0</v>
      </c>
      <c r="Q229" s="196">
        <f t="shared" si="38"/>
        <v>0</v>
      </c>
      <c r="R229" s="196">
        <f t="shared" si="38"/>
        <v>0</v>
      </c>
      <c r="S229" s="196">
        <f t="shared" si="38"/>
        <v>0</v>
      </c>
      <c r="T229" s="196">
        <f t="shared" si="38"/>
        <v>0</v>
      </c>
      <c r="U229" s="196">
        <f t="shared" si="38"/>
        <v>0</v>
      </c>
      <c r="V229" s="196">
        <f t="shared" si="33"/>
        <v>0</v>
      </c>
      <c r="W229" s="196">
        <f t="shared" si="34"/>
        <v>0</v>
      </c>
    </row>
    <row r="230" spans="1:23">
      <c r="A230" s="189"/>
      <c r="B230" s="833"/>
      <c r="C230" s="34"/>
      <c r="D230" s="34"/>
      <c r="E230" s="191"/>
      <c r="F230" s="190"/>
      <c r="G230" s="190"/>
      <c r="H230" s="196">
        <f t="shared" si="37"/>
        <v>0</v>
      </c>
      <c r="I230" s="196">
        <f t="shared" si="38"/>
        <v>0</v>
      </c>
      <c r="J230" s="196">
        <f t="shared" si="38"/>
        <v>0</v>
      </c>
      <c r="K230" s="196">
        <f t="shared" si="38"/>
        <v>0</v>
      </c>
      <c r="L230" s="196">
        <f t="shared" si="38"/>
        <v>0</v>
      </c>
      <c r="M230" s="196">
        <f t="shared" si="38"/>
        <v>0</v>
      </c>
      <c r="N230" s="196">
        <f t="shared" si="38"/>
        <v>0</v>
      </c>
      <c r="O230" s="196">
        <f t="shared" si="38"/>
        <v>0</v>
      </c>
      <c r="P230" s="196">
        <f t="shared" si="38"/>
        <v>0</v>
      </c>
      <c r="Q230" s="196">
        <f t="shared" si="38"/>
        <v>0</v>
      </c>
      <c r="R230" s="196">
        <f t="shared" si="38"/>
        <v>0</v>
      </c>
      <c r="S230" s="196">
        <f t="shared" si="38"/>
        <v>0</v>
      </c>
      <c r="T230" s="196">
        <f t="shared" si="38"/>
        <v>0</v>
      </c>
      <c r="U230" s="196">
        <f t="shared" si="38"/>
        <v>0</v>
      </c>
      <c r="V230" s="196">
        <f t="shared" si="33"/>
        <v>0</v>
      </c>
      <c r="W230" s="196">
        <f t="shared" si="34"/>
        <v>0</v>
      </c>
    </row>
    <row r="231" spans="1:23">
      <c r="A231" s="189"/>
      <c r="B231" s="833"/>
      <c r="C231" s="34"/>
      <c r="D231" s="34"/>
      <c r="E231" s="191"/>
      <c r="F231" s="190"/>
      <c r="G231" s="190"/>
      <c r="H231" s="196">
        <f t="shared" si="37"/>
        <v>0</v>
      </c>
      <c r="I231" s="196">
        <f t="shared" si="38"/>
        <v>0</v>
      </c>
      <c r="J231" s="196">
        <f t="shared" si="38"/>
        <v>0</v>
      </c>
      <c r="K231" s="196">
        <f t="shared" si="38"/>
        <v>0</v>
      </c>
      <c r="L231" s="196">
        <f t="shared" si="38"/>
        <v>0</v>
      </c>
      <c r="M231" s="196">
        <f t="shared" si="38"/>
        <v>0</v>
      </c>
      <c r="N231" s="196">
        <f t="shared" si="38"/>
        <v>0</v>
      </c>
      <c r="O231" s="196">
        <f t="shared" si="38"/>
        <v>0</v>
      </c>
      <c r="P231" s="196">
        <f t="shared" si="38"/>
        <v>0</v>
      </c>
      <c r="Q231" s="196">
        <f t="shared" si="38"/>
        <v>0</v>
      </c>
      <c r="R231" s="196">
        <f t="shared" si="38"/>
        <v>0</v>
      </c>
      <c r="S231" s="196">
        <f t="shared" si="38"/>
        <v>0</v>
      </c>
      <c r="T231" s="196">
        <f t="shared" si="38"/>
        <v>0</v>
      </c>
      <c r="U231" s="196">
        <f t="shared" si="38"/>
        <v>0</v>
      </c>
      <c r="V231" s="196">
        <f t="shared" si="33"/>
        <v>0</v>
      </c>
      <c r="W231" s="196">
        <f t="shared" si="34"/>
        <v>0</v>
      </c>
    </row>
    <row r="232" spans="1:23">
      <c r="A232" s="189"/>
      <c r="B232" s="833"/>
      <c r="C232" s="34"/>
      <c r="D232" s="34"/>
      <c r="E232" s="191"/>
      <c r="F232" s="190"/>
      <c r="G232" s="190"/>
      <c r="H232" s="196">
        <f t="shared" si="37"/>
        <v>0</v>
      </c>
      <c r="I232" s="196">
        <f t="shared" si="38"/>
        <v>0</v>
      </c>
      <c r="J232" s="196">
        <f t="shared" si="38"/>
        <v>0</v>
      </c>
      <c r="K232" s="196">
        <f t="shared" si="38"/>
        <v>0</v>
      </c>
      <c r="L232" s="196">
        <f t="shared" si="38"/>
        <v>0</v>
      </c>
      <c r="M232" s="196">
        <f t="shared" si="38"/>
        <v>0</v>
      </c>
      <c r="N232" s="196">
        <f t="shared" si="38"/>
        <v>0</v>
      </c>
      <c r="O232" s="196">
        <f t="shared" si="38"/>
        <v>0</v>
      </c>
      <c r="P232" s="196">
        <f t="shared" si="38"/>
        <v>0</v>
      </c>
      <c r="Q232" s="196">
        <f t="shared" si="38"/>
        <v>0</v>
      </c>
      <c r="R232" s="196">
        <f t="shared" si="38"/>
        <v>0</v>
      </c>
      <c r="S232" s="196">
        <f t="shared" si="38"/>
        <v>0</v>
      </c>
      <c r="T232" s="196">
        <f t="shared" si="38"/>
        <v>0</v>
      </c>
      <c r="U232" s="196">
        <f t="shared" si="38"/>
        <v>0</v>
      </c>
      <c r="V232" s="196">
        <f t="shared" si="33"/>
        <v>0</v>
      </c>
      <c r="W232" s="196">
        <f t="shared" si="34"/>
        <v>0</v>
      </c>
    </row>
    <row r="233" spans="1:23">
      <c r="A233" s="189"/>
      <c r="B233" s="833"/>
      <c r="C233" s="34"/>
      <c r="D233" s="34"/>
      <c r="E233" s="191"/>
      <c r="F233" s="190"/>
      <c r="G233" s="190"/>
      <c r="H233" s="196">
        <f t="shared" si="37"/>
        <v>0</v>
      </c>
      <c r="I233" s="196">
        <f t="shared" si="38"/>
        <v>0</v>
      </c>
      <c r="J233" s="196">
        <f t="shared" si="38"/>
        <v>0</v>
      </c>
      <c r="K233" s="196">
        <f t="shared" si="38"/>
        <v>0</v>
      </c>
      <c r="L233" s="196">
        <f t="shared" si="38"/>
        <v>0</v>
      </c>
      <c r="M233" s="196">
        <f t="shared" si="38"/>
        <v>0</v>
      </c>
      <c r="N233" s="196">
        <f t="shared" si="38"/>
        <v>0</v>
      </c>
      <c r="O233" s="196">
        <f t="shared" si="38"/>
        <v>0</v>
      </c>
      <c r="P233" s="196">
        <f t="shared" si="38"/>
        <v>0</v>
      </c>
      <c r="Q233" s="196">
        <f t="shared" si="38"/>
        <v>0</v>
      </c>
      <c r="R233" s="196">
        <f t="shared" si="38"/>
        <v>0</v>
      </c>
      <c r="S233" s="196">
        <f t="shared" si="38"/>
        <v>0</v>
      </c>
      <c r="T233" s="196">
        <f t="shared" si="38"/>
        <v>0</v>
      </c>
      <c r="U233" s="196">
        <f t="shared" si="38"/>
        <v>0</v>
      </c>
      <c r="V233" s="196">
        <f t="shared" si="33"/>
        <v>0</v>
      </c>
      <c r="W233" s="196">
        <f t="shared" si="34"/>
        <v>0</v>
      </c>
    </row>
    <row r="234" spans="1:23">
      <c r="A234" s="189"/>
      <c r="B234" s="833"/>
      <c r="C234" s="34"/>
      <c r="D234" s="34"/>
      <c r="E234" s="191"/>
      <c r="F234" s="190"/>
      <c r="G234" s="190"/>
      <c r="H234" s="196">
        <f t="shared" si="37"/>
        <v>0</v>
      </c>
      <c r="I234" s="196">
        <f t="shared" si="38"/>
        <v>0</v>
      </c>
      <c r="J234" s="196">
        <f t="shared" si="38"/>
        <v>0</v>
      </c>
      <c r="K234" s="196">
        <f t="shared" si="38"/>
        <v>0</v>
      </c>
      <c r="L234" s="196">
        <f t="shared" si="38"/>
        <v>0</v>
      </c>
      <c r="M234" s="196">
        <f t="shared" si="38"/>
        <v>0</v>
      </c>
      <c r="N234" s="196">
        <f t="shared" si="38"/>
        <v>0</v>
      </c>
      <c r="O234" s="196">
        <f t="shared" si="38"/>
        <v>0</v>
      </c>
      <c r="P234" s="196">
        <f t="shared" si="38"/>
        <v>0</v>
      </c>
      <c r="Q234" s="196">
        <f t="shared" si="38"/>
        <v>0</v>
      </c>
      <c r="R234" s="196">
        <f t="shared" si="38"/>
        <v>0</v>
      </c>
      <c r="S234" s="196">
        <f t="shared" si="38"/>
        <v>0</v>
      </c>
      <c r="T234" s="196">
        <f t="shared" si="38"/>
        <v>0</v>
      </c>
      <c r="U234" s="196">
        <f t="shared" si="38"/>
        <v>0</v>
      </c>
      <c r="V234" s="196">
        <f t="shared" si="33"/>
        <v>0</v>
      </c>
      <c r="W234" s="196">
        <f t="shared" si="34"/>
        <v>0</v>
      </c>
    </row>
    <row r="235" spans="1:23">
      <c r="A235" s="189"/>
      <c r="B235" s="833"/>
      <c r="C235" s="34"/>
      <c r="D235" s="34"/>
      <c r="E235" s="191"/>
      <c r="F235" s="190"/>
      <c r="G235" s="190"/>
      <c r="H235" s="196">
        <f t="shared" si="37"/>
        <v>0</v>
      </c>
      <c r="I235" s="196">
        <f t="shared" si="38"/>
        <v>0</v>
      </c>
      <c r="J235" s="196">
        <f t="shared" si="38"/>
        <v>0</v>
      </c>
      <c r="K235" s="196">
        <f t="shared" si="38"/>
        <v>0</v>
      </c>
      <c r="L235" s="196">
        <f t="shared" si="38"/>
        <v>0</v>
      </c>
      <c r="M235" s="196">
        <f t="shared" si="38"/>
        <v>0</v>
      </c>
      <c r="N235" s="196">
        <f t="shared" si="38"/>
        <v>0</v>
      </c>
      <c r="O235" s="196">
        <f t="shared" si="38"/>
        <v>0</v>
      </c>
      <c r="P235" s="196">
        <f t="shared" si="38"/>
        <v>0</v>
      </c>
      <c r="Q235" s="196">
        <f t="shared" si="38"/>
        <v>0</v>
      </c>
      <c r="R235" s="196">
        <f t="shared" si="38"/>
        <v>0</v>
      </c>
      <c r="S235" s="196">
        <f t="shared" si="38"/>
        <v>0</v>
      </c>
      <c r="T235" s="196">
        <f t="shared" si="38"/>
        <v>0</v>
      </c>
      <c r="U235" s="196">
        <f t="shared" si="38"/>
        <v>0</v>
      </c>
      <c r="V235" s="196">
        <f t="shared" si="33"/>
        <v>0</v>
      </c>
      <c r="W235" s="196">
        <f t="shared" si="34"/>
        <v>0</v>
      </c>
    </row>
    <row r="236" spans="1:23">
      <c r="A236" s="189"/>
      <c r="B236" s="833"/>
      <c r="C236" s="34"/>
      <c r="D236" s="34"/>
      <c r="E236" s="191"/>
      <c r="F236" s="190"/>
      <c r="G236" s="190"/>
      <c r="H236" s="196">
        <f t="shared" si="37"/>
        <v>0</v>
      </c>
      <c r="I236" s="196">
        <f t="shared" si="38"/>
        <v>0</v>
      </c>
      <c r="J236" s="196">
        <f t="shared" si="38"/>
        <v>0</v>
      </c>
      <c r="K236" s="196">
        <f t="shared" si="38"/>
        <v>0</v>
      </c>
      <c r="L236" s="196">
        <f t="shared" si="38"/>
        <v>0</v>
      </c>
      <c r="M236" s="196">
        <f t="shared" si="38"/>
        <v>0</v>
      </c>
      <c r="N236" s="196">
        <f t="shared" si="38"/>
        <v>0</v>
      </c>
      <c r="O236" s="196">
        <f t="shared" si="38"/>
        <v>0</v>
      </c>
      <c r="P236" s="196">
        <f t="shared" si="38"/>
        <v>0</v>
      </c>
      <c r="Q236" s="196">
        <f t="shared" si="38"/>
        <v>0</v>
      </c>
      <c r="R236" s="196">
        <f t="shared" si="38"/>
        <v>0</v>
      </c>
      <c r="S236" s="196">
        <f t="shared" si="38"/>
        <v>0</v>
      </c>
      <c r="T236" s="196">
        <f t="shared" si="38"/>
        <v>0</v>
      </c>
      <c r="U236" s="196">
        <f t="shared" si="38"/>
        <v>0</v>
      </c>
      <c r="V236" s="196">
        <f t="shared" si="33"/>
        <v>0</v>
      </c>
      <c r="W236" s="196">
        <f t="shared" si="34"/>
        <v>0</v>
      </c>
    </row>
    <row r="237" spans="1:23">
      <c r="A237" s="189"/>
      <c r="B237" s="833"/>
      <c r="C237" s="34"/>
      <c r="D237" s="34"/>
      <c r="E237" s="191"/>
      <c r="F237" s="190"/>
      <c r="G237" s="190"/>
      <c r="H237" s="196">
        <f t="shared" si="37"/>
        <v>0</v>
      </c>
      <c r="I237" s="196">
        <f t="shared" si="38"/>
        <v>0</v>
      </c>
      <c r="J237" s="196">
        <f t="shared" si="38"/>
        <v>0</v>
      </c>
      <c r="K237" s="196">
        <f t="shared" si="38"/>
        <v>0</v>
      </c>
      <c r="L237" s="196">
        <f t="shared" si="38"/>
        <v>0</v>
      </c>
      <c r="M237" s="196">
        <f t="shared" si="38"/>
        <v>0</v>
      </c>
      <c r="N237" s="196">
        <f t="shared" si="38"/>
        <v>0</v>
      </c>
      <c r="O237" s="196">
        <f t="shared" si="38"/>
        <v>0</v>
      </c>
      <c r="P237" s="196">
        <f t="shared" si="38"/>
        <v>0</v>
      </c>
      <c r="Q237" s="196">
        <f t="shared" si="38"/>
        <v>0</v>
      </c>
      <c r="R237" s="196">
        <f t="shared" si="38"/>
        <v>0</v>
      </c>
      <c r="S237" s="196">
        <f t="shared" si="38"/>
        <v>0</v>
      </c>
      <c r="T237" s="196">
        <f t="shared" si="38"/>
        <v>0</v>
      </c>
      <c r="U237" s="196">
        <f t="shared" si="38"/>
        <v>0</v>
      </c>
      <c r="V237" s="196">
        <f t="shared" si="33"/>
        <v>0</v>
      </c>
      <c r="W237" s="196">
        <f t="shared" si="34"/>
        <v>0</v>
      </c>
    </row>
    <row r="238" spans="1:23">
      <c r="A238" s="189"/>
      <c r="B238" s="833"/>
      <c r="C238" s="34"/>
      <c r="D238" s="34"/>
      <c r="E238" s="191"/>
      <c r="F238" s="190"/>
      <c r="G238" s="190"/>
      <c r="H238" s="196">
        <f t="shared" si="37"/>
        <v>0</v>
      </c>
      <c r="I238" s="196">
        <f t="shared" si="38"/>
        <v>0</v>
      </c>
      <c r="J238" s="196">
        <f t="shared" si="38"/>
        <v>0</v>
      </c>
      <c r="K238" s="196">
        <f t="shared" si="38"/>
        <v>0</v>
      </c>
      <c r="L238" s="196">
        <f t="shared" si="38"/>
        <v>0</v>
      </c>
      <c r="M238" s="196">
        <f t="shared" si="38"/>
        <v>0</v>
      </c>
      <c r="N238" s="196">
        <f t="shared" si="38"/>
        <v>0</v>
      </c>
      <c r="O238" s="196">
        <f t="shared" si="38"/>
        <v>0</v>
      </c>
      <c r="P238" s="196">
        <f t="shared" si="38"/>
        <v>0</v>
      </c>
      <c r="Q238" s="196">
        <f t="shared" si="38"/>
        <v>0</v>
      </c>
      <c r="R238" s="196">
        <f t="shared" si="38"/>
        <v>0</v>
      </c>
      <c r="S238" s="196">
        <f t="shared" si="38"/>
        <v>0</v>
      </c>
      <c r="T238" s="196">
        <f t="shared" si="38"/>
        <v>0</v>
      </c>
      <c r="U238" s="196">
        <f t="shared" si="38"/>
        <v>0</v>
      </c>
      <c r="V238" s="196">
        <f t="shared" si="33"/>
        <v>0</v>
      </c>
      <c r="W238" s="196">
        <f t="shared" si="34"/>
        <v>0</v>
      </c>
    </row>
    <row r="239" spans="1:23">
      <c r="A239" s="189"/>
      <c r="B239" s="833"/>
      <c r="C239" s="34"/>
      <c r="D239" s="34"/>
      <c r="E239" s="191"/>
      <c r="F239" s="190"/>
      <c r="G239" s="190"/>
      <c r="H239" s="196">
        <f t="shared" si="37"/>
        <v>0</v>
      </c>
      <c r="I239" s="196">
        <f t="shared" si="38"/>
        <v>0</v>
      </c>
      <c r="J239" s="196">
        <f t="shared" si="38"/>
        <v>0</v>
      </c>
      <c r="K239" s="196">
        <f t="shared" si="38"/>
        <v>0</v>
      </c>
      <c r="L239" s="196">
        <f t="shared" si="38"/>
        <v>0</v>
      </c>
      <c r="M239" s="196">
        <f t="shared" si="38"/>
        <v>0</v>
      </c>
      <c r="N239" s="196">
        <f t="shared" si="38"/>
        <v>0</v>
      </c>
      <c r="O239" s="196">
        <f t="shared" si="38"/>
        <v>0</v>
      </c>
      <c r="P239" s="196">
        <f t="shared" si="38"/>
        <v>0</v>
      </c>
      <c r="Q239" s="196">
        <f t="shared" si="38"/>
        <v>0</v>
      </c>
      <c r="R239" s="196">
        <f t="shared" si="38"/>
        <v>0</v>
      </c>
      <c r="S239" s="196">
        <f t="shared" si="38"/>
        <v>0</v>
      </c>
      <c r="T239" s="196">
        <f t="shared" si="38"/>
        <v>0</v>
      </c>
      <c r="U239" s="196">
        <f t="shared" si="38"/>
        <v>0</v>
      </c>
      <c r="V239" s="196">
        <f t="shared" si="33"/>
        <v>0</v>
      </c>
      <c r="W239" s="196">
        <f t="shared" si="34"/>
        <v>0</v>
      </c>
    </row>
    <row r="240" spans="1:23">
      <c r="A240" s="189"/>
      <c r="B240" s="833"/>
      <c r="C240" s="34"/>
      <c r="D240" s="34"/>
      <c r="E240" s="191"/>
      <c r="F240" s="190"/>
      <c r="G240" s="190"/>
      <c r="H240" s="196">
        <f t="shared" si="37"/>
        <v>0</v>
      </c>
      <c r="I240" s="196">
        <f t="shared" si="38"/>
        <v>0</v>
      </c>
      <c r="J240" s="196">
        <f t="shared" si="38"/>
        <v>0</v>
      </c>
      <c r="K240" s="196">
        <f t="shared" si="38"/>
        <v>0</v>
      </c>
      <c r="L240" s="196">
        <f t="shared" si="38"/>
        <v>0</v>
      </c>
      <c r="M240" s="196">
        <f t="shared" si="38"/>
        <v>0</v>
      </c>
      <c r="N240" s="196">
        <f t="shared" si="38"/>
        <v>0</v>
      </c>
      <c r="O240" s="196">
        <f t="shared" si="38"/>
        <v>0</v>
      </c>
      <c r="P240" s="196">
        <f t="shared" si="38"/>
        <v>0</v>
      </c>
      <c r="Q240" s="196">
        <f t="shared" si="38"/>
        <v>0</v>
      </c>
      <c r="R240" s="196">
        <f t="shared" si="38"/>
        <v>0</v>
      </c>
      <c r="S240" s="196">
        <f t="shared" si="38"/>
        <v>0</v>
      </c>
      <c r="T240" s="196">
        <f t="shared" si="38"/>
        <v>0</v>
      </c>
      <c r="U240" s="196">
        <f t="shared" si="38"/>
        <v>0</v>
      </c>
      <c r="V240" s="196">
        <f t="shared" si="33"/>
        <v>0</v>
      </c>
      <c r="W240" s="196">
        <f t="shared" si="34"/>
        <v>0</v>
      </c>
    </row>
    <row r="241" spans="1:23">
      <c r="A241" s="189"/>
      <c r="B241" s="833"/>
      <c r="C241" s="34"/>
      <c r="D241" s="34"/>
      <c r="E241" s="191"/>
      <c r="F241" s="190"/>
      <c r="G241" s="190"/>
      <c r="H241" s="196">
        <f t="shared" si="37"/>
        <v>0</v>
      </c>
      <c r="I241" s="196">
        <f t="shared" si="38"/>
        <v>0</v>
      </c>
      <c r="J241" s="196">
        <f t="shared" si="38"/>
        <v>0</v>
      </c>
      <c r="K241" s="196">
        <f t="shared" si="38"/>
        <v>0</v>
      </c>
      <c r="L241" s="196">
        <f t="shared" si="38"/>
        <v>0</v>
      </c>
      <c r="M241" s="196">
        <f t="shared" si="38"/>
        <v>0</v>
      </c>
      <c r="N241" s="196">
        <f t="shared" si="38"/>
        <v>0</v>
      </c>
      <c r="O241" s="196">
        <f t="shared" si="38"/>
        <v>0</v>
      </c>
      <c r="P241" s="196">
        <f t="shared" si="38"/>
        <v>0</v>
      </c>
      <c r="Q241" s="196">
        <f t="shared" si="38"/>
        <v>0</v>
      </c>
      <c r="R241" s="196">
        <f t="shared" si="38"/>
        <v>0</v>
      </c>
      <c r="S241" s="196">
        <f t="shared" si="38"/>
        <v>0</v>
      </c>
      <c r="T241" s="196">
        <f t="shared" si="38"/>
        <v>0</v>
      </c>
      <c r="U241" s="196">
        <f t="shared" si="38"/>
        <v>0</v>
      </c>
      <c r="V241" s="196">
        <f t="shared" si="33"/>
        <v>0</v>
      </c>
      <c r="W241" s="196">
        <f t="shared" si="34"/>
        <v>0</v>
      </c>
    </row>
    <row r="242" spans="1:23">
      <c r="A242" s="189"/>
      <c r="B242" s="833"/>
      <c r="C242" s="34"/>
      <c r="D242" s="34"/>
      <c r="E242" s="191"/>
      <c r="F242" s="190"/>
      <c r="G242" s="190"/>
      <c r="H242" s="196">
        <f t="shared" si="37"/>
        <v>0</v>
      </c>
      <c r="I242" s="196">
        <f t="shared" si="38"/>
        <v>0</v>
      </c>
      <c r="J242" s="196">
        <f t="shared" si="38"/>
        <v>0</v>
      </c>
      <c r="K242" s="196">
        <f t="shared" si="38"/>
        <v>0</v>
      </c>
      <c r="L242" s="196">
        <f t="shared" si="38"/>
        <v>0</v>
      </c>
      <c r="M242" s="196">
        <f t="shared" si="38"/>
        <v>0</v>
      </c>
      <c r="N242" s="196">
        <f t="shared" si="38"/>
        <v>0</v>
      </c>
      <c r="O242" s="196">
        <f t="shared" si="38"/>
        <v>0</v>
      </c>
      <c r="P242" s="196">
        <f t="shared" si="38"/>
        <v>0</v>
      </c>
      <c r="Q242" s="196">
        <f t="shared" si="38"/>
        <v>0</v>
      </c>
      <c r="R242" s="196">
        <f t="shared" si="38"/>
        <v>0</v>
      </c>
      <c r="S242" s="196">
        <f t="shared" si="38"/>
        <v>0</v>
      </c>
      <c r="T242" s="196">
        <f t="shared" si="38"/>
        <v>0</v>
      </c>
      <c r="U242" s="196">
        <f t="shared" si="38"/>
        <v>0</v>
      </c>
      <c r="V242" s="196">
        <f t="shared" si="33"/>
        <v>0</v>
      </c>
      <c r="W242" s="196">
        <f t="shared" si="34"/>
        <v>0</v>
      </c>
    </row>
    <row r="243" spans="1:23">
      <c r="A243" s="189"/>
      <c r="B243" s="833"/>
      <c r="C243" s="34"/>
      <c r="D243" s="34"/>
      <c r="E243" s="191"/>
      <c r="F243" s="190"/>
      <c r="G243" s="190"/>
      <c r="H243" s="196">
        <f t="shared" si="37"/>
        <v>0</v>
      </c>
      <c r="I243" s="196">
        <f t="shared" ref="I243:U249" si="39">IF($D243=I$10,$E243,0)</f>
        <v>0</v>
      </c>
      <c r="J243" s="196">
        <f t="shared" si="39"/>
        <v>0</v>
      </c>
      <c r="K243" s="196">
        <f t="shared" si="39"/>
        <v>0</v>
      </c>
      <c r="L243" s="196">
        <f t="shared" si="39"/>
        <v>0</v>
      </c>
      <c r="M243" s="196">
        <f t="shared" si="39"/>
        <v>0</v>
      </c>
      <c r="N243" s="196">
        <f t="shared" si="39"/>
        <v>0</v>
      </c>
      <c r="O243" s="196">
        <f t="shared" si="39"/>
        <v>0</v>
      </c>
      <c r="P243" s="196">
        <f t="shared" si="39"/>
        <v>0</v>
      </c>
      <c r="Q243" s="196">
        <f t="shared" si="39"/>
        <v>0</v>
      </c>
      <c r="R243" s="196">
        <f t="shared" si="39"/>
        <v>0</v>
      </c>
      <c r="S243" s="196">
        <f t="shared" si="39"/>
        <v>0</v>
      </c>
      <c r="T243" s="196">
        <f t="shared" si="39"/>
        <v>0</v>
      </c>
      <c r="U243" s="196">
        <f t="shared" si="39"/>
        <v>0</v>
      </c>
      <c r="V243" s="196">
        <f t="shared" si="33"/>
        <v>0</v>
      </c>
      <c r="W243" s="196">
        <f t="shared" si="34"/>
        <v>0</v>
      </c>
    </row>
    <row r="244" spans="1:23">
      <c r="A244" s="189"/>
      <c r="B244" s="833"/>
      <c r="C244" s="34"/>
      <c r="D244" s="34"/>
      <c r="E244" s="191"/>
      <c r="F244" s="190"/>
      <c r="G244" s="190"/>
      <c r="H244" s="196">
        <f t="shared" si="37"/>
        <v>0</v>
      </c>
      <c r="I244" s="196">
        <f t="shared" si="39"/>
        <v>0</v>
      </c>
      <c r="J244" s="196">
        <f t="shared" si="39"/>
        <v>0</v>
      </c>
      <c r="K244" s="196">
        <f t="shared" si="39"/>
        <v>0</v>
      </c>
      <c r="L244" s="196">
        <f t="shared" si="39"/>
        <v>0</v>
      </c>
      <c r="M244" s="196">
        <f t="shared" si="39"/>
        <v>0</v>
      </c>
      <c r="N244" s="196">
        <f t="shared" si="39"/>
        <v>0</v>
      </c>
      <c r="O244" s="196">
        <f t="shared" si="39"/>
        <v>0</v>
      </c>
      <c r="P244" s="196">
        <f t="shared" si="39"/>
        <v>0</v>
      </c>
      <c r="Q244" s="196">
        <f t="shared" si="39"/>
        <v>0</v>
      </c>
      <c r="R244" s="196">
        <f t="shared" si="39"/>
        <v>0</v>
      </c>
      <c r="S244" s="196">
        <f t="shared" si="39"/>
        <v>0</v>
      </c>
      <c r="T244" s="196">
        <f t="shared" si="39"/>
        <v>0</v>
      </c>
      <c r="U244" s="196">
        <f t="shared" si="39"/>
        <v>0</v>
      </c>
      <c r="V244" s="196">
        <f t="shared" si="33"/>
        <v>0</v>
      </c>
      <c r="W244" s="196">
        <f t="shared" si="34"/>
        <v>0</v>
      </c>
    </row>
    <row r="245" spans="1:23">
      <c r="A245" s="189"/>
      <c r="B245" s="833"/>
      <c r="C245" s="34"/>
      <c r="D245" s="34"/>
      <c r="E245" s="191"/>
      <c r="F245" s="190"/>
      <c r="G245" s="190"/>
      <c r="H245" s="196">
        <f t="shared" si="37"/>
        <v>0</v>
      </c>
      <c r="I245" s="196">
        <f t="shared" si="39"/>
        <v>0</v>
      </c>
      <c r="J245" s="196">
        <f t="shared" si="39"/>
        <v>0</v>
      </c>
      <c r="K245" s="196">
        <f t="shared" si="39"/>
        <v>0</v>
      </c>
      <c r="L245" s="196">
        <f t="shared" si="39"/>
        <v>0</v>
      </c>
      <c r="M245" s="196">
        <f t="shared" si="39"/>
        <v>0</v>
      </c>
      <c r="N245" s="196">
        <f t="shared" si="39"/>
        <v>0</v>
      </c>
      <c r="O245" s="196">
        <f t="shared" si="39"/>
        <v>0</v>
      </c>
      <c r="P245" s="196">
        <f t="shared" si="39"/>
        <v>0</v>
      </c>
      <c r="Q245" s="196">
        <f t="shared" si="39"/>
        <v>0</v>
      </c>
      <c r="R245" s="196">
        <f t="shared" si="39"/>
        <v>0</v>
      </c>
      <c r="S245" s="196">
        <f t="shared" si="39"/>
        <v>0</v>
      </c>
      <c r="T245" s="196">
        <f t="shared" si="39"/>
        <v>0</v>
      </c>
      <c r="U245" s="196">
        <f t="shared" si="39"/>
        <v>0</v>
      </c>
      <c r="V245" s="196">
        <f t="shared" si="33"/>
        <v>0</v>
      </c>
      <c r="W245" s="196">
        <f t="shared" si="34"/>
        <v>0</v>
      </c>
    </row>
    <row r="246" spans="1:23">
      <c r="A246" s="189"/>
      <c r="B246" s="833"/>
      <c r="C246" s="34"/>
      <c r="D246" s="34"/>
      <c r="E246" s="191"/>
      <c r="F246" s="190"/>
      <c r="G246" s="190"/>
      <c r="H246" s="196">
        <f t="shared" si="37"/>
        <v>0</v>
      </c>
      <c r="I246" s="196">
        <f t="shared" si="39"/>
        <v>0</v>
      </c>
      <c r="J246" s="196">
        <f t="shared" si="39"/>
        <v>0</v>
      </c>
      <c r="K246" s="196">
        <f t="shared" si="39"/>
        <v>0</v>
      </c>
      <c r="L246" s="196">
        <f t="shared" si="39"/>
        <v>0</v>
      </c>
      <c r="M246" s="196">
        <f t="shared" si="39"/>
        <v>0</v>
      </c>
      <c r="N246" s="196">
        <f t="shared" si="39"/>
        <v>0</v>
      </c>
      <c r="O246" s="196">
        <f t="shared" si="39"/>
        <v>0</v>
      </c>
      <c r="P246" s="196">
        <f t="shared" si="39"/>
        <v>0</v>
      </c>
      <c r="Q246" s="196">
        <f t="shared" si="39"/>
        <v>0</v>
      </c>
      <c r="R246" s="196">
        <f t="shared" si="39"/>
        <v>0</v>
      </c>
      <c r="S246" s="196">
        <f t="shared" si="39"/>
        <v>0</v>
      </c>
      <c r="T246" s="196">
        <f t="shared" si="39"/>
        <v>0</v>
      </c>
      <c r="U246" s="196">
        <f t="shared" si="39"/>
        <v>0</v>
      </c>
      <c r="V246" s="196">
        <f t="shared" si="33"/>
        <v>0</v>
      </c>
      <c r="W246" s="196">
        <f t="shared" si="34"/>
        <v>0</v>
      </c>
    </row>
    <row r="247" spans="1:23">
      <c r="A247" s="189"/>
      <c r="B247" s="833"/>
      <c r="C247" s="34"/>
      <c r="D247" s="34"/>
      <c r="E247" s="191"/>
      <c r="F247" s="190"/>
      <c r="G247" s="190"/>
      <c r="H247" s="196">
        <f t="shared" si="37"/>
        <v>0</v>
      </c>
      <c r="I247" s="196">
        <f t="shared" si="39"/>
        <v>0</v>
      </c>
      <c r="J247" s="196">
        <f t="shared" si="39"/>
        <v>0</v>
      </c>
      <c r="K247" s="196">
        <f t="shared" si="39"/>
        <v>0</v>
      </c>
      <c r="L247" s="196">
        <f t="shared" si="39"/>
        <v>0</v>
      </c>
      <c r="M247" s="196">
        <f t="shared" si="39"/>
        <v>0</v>
      </c>
      <c r="N247" s="196">
        <f t="shared" si="39"/>
        <v>0</v>
      </c>
      <c r="O247" s="196">
        <f t="shared" si="39"/>
        <v>0</v>
      </c>
      <c r="P247" s="196">
        <f t="shared" si="39"/>
        <v>0</v>
      </c>
      <c r="Q247" s="196">
        <f t="shared" si="39"/>
        <v>0</v>
      </c>
      <c r="R247" s="196">
        <f t="shared" si="39"/>
        <v>0</v>
      </c>
      <c r="S247" s="196">
        <f t="shared" si="39"/>
        <v>0</v>
      </c>
      <c r="T247" s="196">
        <f t="shared" si="39"/>
        <v>0</v>
      </c>
      <c r="U247" s="196">
        <f t="shared" si="39"/>
        <v>0</v>
      </c>
      <c r="V247" s="196">
        <f t="shared" si="33"/>
        <v>0</v>
      </c>
      <c r="W247" s="196">
        <f t="shared" si="34"/>
        <v>0</v>
      </c>
    </row>
    <row r="248" spans="1:23">
      <c r="A248" s="189"/>
      <c r="B248" s="833"/>
      <c r="C248" s="34"/>
      <c r="D248" s="34"/>
      <c r="E248" s="191"/>
      <c r="F248" s="190"/>
      <c r="G248" s="190"/>
      <c r="H248" s="196">
        <f t="shared" si="37"/>
        <v>0</v>
      </c>
      <c r="I248" s="196">
        <f t="shared" si="39"/>
        <v>0</v>
      </c>
      <c r="J248" s="196">
        <f t="shared" si="39"/>
        <v>0</v>
      </c>
      <c r="K248" s="196">
        <f t="shared" si="39"/>
        <v>0</v>
      </c>
      <c r="L248" s="196">
        <f t="shared" si="39"/>
        <v>0</v>
      </c>
      <c r="M248" s="196">
        <f t="shared" si="39"/>
        <v>0</v>
      </c>
      <c r="N248" s="196">
        <f t="shared" si="39"/>
        <v>0</v>
      </c>
      <c r="O248" s="196">
        <f t="shared" si="39"/>
        <v>0</v>
      </c>
      <c r="P248" s="196">
        <f t="shared" si="39"/>
        <v>0</v>
      </c>
      <c r="Q248" s="196">
        <f t="shared" si="39"/>
        <v>0</v>
      </c>
      <c r="R248" s="196">
        <f t="shared" si="39"/>
        <v>0</v>
      </c>
      <c r="S248" s="196">
        <f t="shared" si="39"/>
        <v>0</v>
      </c>
      <c r="T248" s="196">
        <f t="shared" si="39"/>
        <v>0</v>
      </c>
      <c r="U248" s="196">
        <f t="shared" si="39"/>
        <v>0</v>
      </c>
      <c r="V248" s="196">
        <f t="shared" si="33"/>
        <v>0</v>
      </c>
      <c r="W248" s="196">
        <f t="shared" si="34"/>
        <v>0</v>
      </c>
    </row>
    <row r="249" spans="1:23">
      <c r="A249" s="189"/>
      <c r="B249" s="833"/>
      <c r="C249" s="34"/>
      <c r="D249" s="34"/>
      <c r="E249" s="191"/>
      <c r="F249" s="190"/>
      <c r="G249" s="190"/>
      <c r="H249" s="196">
        <f t="shared" si="37"/>
        <v>0</v>
      </c>
      <c r="I249" s="196">
        <f t="shared" si="39"/>
        <v>0</v>
      </c>
      <c r="J249" s="196">
        <f t="shared" si="39"/>
        <v>0</v>
      </c>
      <c r="K249" s="196">
        <f t="shared" si="39"/>
        <v>0</v>
      </c>
      <c r="L249" s="196">
        <f t="shared" si="39"/>
        <v>0</v>
      </c>
      <c r="M249" s="196">
        <f t="shared" si="39"/>
        <v>0</v>
      </c>
      <c r="N249" s="196">
        <f t="shared" si="39"/>
        <v>0</v>
      </c>
      <c r="O249" s="196">
        <f t="shared" si="39"/>
        <v>0</v>
      </c>
      <c r="P249" s="196">
        <f t="shared" si="39"/>
        <v>0</v>
      </c>
      <c r="Q249" s="196">
        <f t="shared" si="39"/>
        <v>0</v>
      </c>
      <c r="R249" s="196">
        <f t="shared" si="39"/>
        <v>0</v>
      </c>
      <c r="S249" s="196">
        <f t="shared" si="39"/>
        <v>0</v>
      </c>
      <c r="T249" s="196">
        <f t="shared" si="39"/>
        <v>0</v>
      </c>
      <c r="U249" s="196">
        <f t="shared" si="39"/>
        <v>0</v>
      </c>
      <c r="V249" s="196">
        <f t="shared" si="33"/>
        <v>0</v>
      </c>
      <c r="W249" s="196">
        <f t="shared" si="34"/>
        <v>0</v>
      </c>
    </row>
    <row r="250" spans="1:23">
      <c r="A250" s="192" t="s">
        <v>302</v>
      </c>
      <c r="B250" s="198" t="s">
        <v>320</v>
      </c>
      <c r="C250" s="196" t="s">
        <v>301</v>
      </c>
      <c r="D250" s="196" t="s">
        <v>302</v>
      </c>
      <c r="E250" s="196" t="s">
        <v>318</v>
      </c>
      <c r="F250" s="195" t="s">
        <v>302</v>
      </c>
      <c r="G250" s="195" t="s">
        <v>302</v>
      </c>
    </row>
  </sheetData>
  <sheetProtection password="C5B1" sheet="1"/>
  <mergeCells count="2">
    <mergeCell ref="C1:E1"/>
    <mergeCell ref="D3:E3"/>
  </mergeCells>
  <phoneticPr fontId="0" type="noConversion"/>
  <pageMargins left="0.75" right="0.75" top="1" bottom="1" header="0.5" footer="0.5"/>
  <pageSetup orientation="portrait" horizontalDpi="300" verticalDpi="300" r:id="rId1"/>
  <headerFooter alignWithMargins="0">
    <oddFooter>&amp;L&amp;F&amp;C&amp;A&amp;RPage &amp;P</oddFooter>
  </headerFooter>
  <legacyDrawing r:id="rId2"/>
</worksheet>
</file>

<file path=xl/worksheets/sheet11.xml><?xml version="1.0" encoding="utf-8"?>
<worksheet xmlns="http://schemas.openxmlformats.org/spreadsheetml/2006/main" xmlns:r="http://schemas.openxmlformats.org/officeDocument/2006/relationships">
  <dimension ref="A1:H309"/>
  <sheetViews>
    <sheetView workbookViewId="0">
      <pane ySplit="15" topLeftCell="A16" activePane="bottomLeft" state="frozen"/>
      <selection pane="bottomLeft" activeCell="A15" sqref="A15:H15"/>
    </sheetView>
  </sheetViews>
  <sheetFormatPr defaultRowHeight="12.75"/>
  <cols>
    <col min="1" max="1" width="8.140625" style="8" customWidth="1"/>
    <col min="2" max="2" width="9.140625" style="8"/>
    <col min="3" max="3" width="15" style="8" customWidth="1"/>
    <col min="4" max="4" width="12.5703125" style="8" customWidth="1"/>
    <col min="5" max="6" width="9.140625" style="8"/>
    <col min="7" max="7" width="13.7109375" style="8" customWidth="1"/>
    <col min="8" max="8" width="12.7109375" style="6" customWidth="1"/>
    <col min="9" max="16384" width="9.140625" style="8"/>
  </cols>
  <sheetData>
    <row r="1" spans="1:8">
      <c r="A1" s="920" t="s">
        <v>1046</v>
      </c>
      <c r="B1" s="921"/>
      <c r="C1" s="920" t="s">
        <v>256</v>
      </c>
      <c r="D1" s="921"/>
      <c r="E1" s="6"/>
    </row>
    <row r="2" spans="1:8" ht="7.15" customHeight="1">
      <c r="A2" s="6"/>
      <c r="B2" s="7"/>
      <c r="C2" s="6"/>
      <c r="D2" s="6"/>
      <c r="E2" s="6"/>
    </row>
    <row r="3" spans="1:8">
      <c r="A3" s="9" t="s">
        <v>14</v>
      </c>
      <c r="D3" s="6" t="s">
        <v>15</v>
      </c>
      <c r="E3" s="9" t="s">
        <v>14</v>
      </c>
      <c r="F3" s="6"/>
      <c r="H3" s="6" t="s">
        <v>15</v>
      </c>
    </row>
    <row r="4" spans="1:8">
      <c r="A4" s="8">
        <v>4.0999999999999996</v>
      </c>
      <c r="B4" s="8" t="s">
        <v>257</v>
      </c>
      <c r="D4" s="10">
        <f>SUMIF($E$16:$E$247,A4,$F$16:F$247)</f>
        <v>0</v>
      </c>
      <c r="E4" s="8">
        <v>5.0999999999999996</v>
      </c>
      <c r="F4" s="8" t="s">
        <v>259</v>
      </c>
      <c r="H4" s="10">
        <f>SUMIF($E$16:$E$247,E4,$F$16:J$247)</f>
        <v>0</v>
      </c>
    </row>
    <row r="5" spans="1:8">
      <c r="A5" s="8">
        <v>4.2</v>
      </c>
      <c r="B5" s="8" t="s">
        <v>273</v>
      </c>
      <c r="D5" s="10">
        <f>SUMIF($E$16:$E$247,A5,$F$16:F$247)</f>
        <v>0</v>
      </c>
      <c r="E5" s="8">
        <v>5.2</v>
      </c>
      <c r="F5" s="8" t="s">
        <v>274</v>
      </c>
      <c r="H5" s="10">
        <f>SUMIF($E$16:$E$247,E5,$F$16:J$247)</f>
        <v>0</v>
      </c>
    </row>
    <row r="6" spans="1:8">
      <c r="A6" s="8">
        <v>4.3</v>
      </c>
      <c r="B6" s="8" t="s">
        <v>258</v>
      </c>
      <c r="D6" s="10">
        <f>SUMIF($E$16:$E$247,A6,$F$16:F$247)</f>
        <v>0</v>
      </c>
      <c r="E6" s="8">
        <v>5.3</v>
      </c>
      <c r="F6" s="8" t="s">
        <v>286</v>
      </c>
      <c r="H6" s="10">
        <f>SUMIF($E$16:$E$247,E6,$F$16:J$247)</f>
        <v>0</v>
      </c>
    </row>
    <row r="7" spans="1:8">
      <c r="A7" s="8">
        <v>4.4000000000000004</v>
      </c>
      <c r="B7" s="188" t="s">
        <v>283</v>
      </c>
      <c r="D7" s="10">
        <f>SUMIF($E$16:$E$247,A7,$F$16:F$247)</f>
        <v>0</v>
      </c>
      <c r="E7" s="8">
        <v>5.4</v>
      </c>
      <c r="F7" s="188" t="s">
        <v>284</v>
      </c>
      <c r="H7" s="10">
        <f>SUMIF($E$16:$E$247,E7,$F$16:J$247)</f>
        <v>0</v>
      </c>
    </row>
    <row r="8" spans="1:8" hidden="1">
      <c r="A8" s="8">
        <v>4.4000000000000004</v>
      </c>
      <c r="D8" s="10">
        <f>SUMIF($E$16:$E$247,A8,$F$16:F$247)</f>
        <v>0</v>
      </c>
      <c r="E8" s="8">
        <v>5.5</v>
      </c>
      <c r="H8" s="10">
        <f>SUMIF($E$16:$E$247,E8,$F$16:J$247)</f>
        <v>0</v>
      </c>
    </row>
    <row r="9" spans="1:8" hidden="1">
      <c r="D9" s="10">
        <f>SUMIF($E$16:$E$247,A9,$F$16:F$247)</f>
        <v>0</v>
      </c>
      <c r="E9" s="8">
        <v>5.6</v>
      </c>
      <c r="H9" s="10">
        <f>SUMIF($E$16:$E$247,E9,$F$16:J$247)</f>
        <v>0</v>
      </c>
    </row>
    <row r="10" spans="1:8">
      <c r="A10" s="8">
        <v>4.5</v>
      </c>
      <c r="B10" s="8" t="s">
        <v>307</v>
      </c>
      <c r="D10" s="10">
        <f>SUMIF($E$16:$E$247,A10,$F$16:F$247)</f>
        <v>0</v>
      </c>
      <c r="E10" s="8">
        <v>5.7</v>
      </c>
      <c r="F10" s="8" t="s">
        <v>285</v>
      </c>
      <c r="H10" s="11">
        <f>SUMIF($E$16:$E$247,E10,$F$16:J$247)</f>
        <v>0</v>
      </c>
    </row>
    <row r="11" spans="1:8">
      <c r="A11" s="8" t="s">
        <v>1046</v>
      </c>
      <c r="B11" s="921"/>
      <c r="C11" s="921"/>
      <c r="D11" s="10"/>
      <c r="E11" s="8" t="s">
        <v>1046</v>
      </c>
    </row>
    <row r="12" spans="1:8" ht="4.5" customHeight="1">
      <c r="A12" s="8" t="s">
        <v>1046</v>
      </c>
      <c r="B12" s="8" t="s">
        <v>1046</v>
      </c>
      <c r="C12" s="8" t="s">
        <v>1046</v>
      </c>
      <c r="E12" s="8" t="s">
        <v>1046</v>
      </c>
    </row>
    <row r="13" spans="1:8" s="12" customFormat="1" ht="18" customHeight="1">
      <c r="C13" s="112" t="s">
        <v>237</v>
      </c>
      <c r="F13" s="9" t="s">
        <v>15</v>
      </c>
      <c r="G13" s="8" t="s">
        <v>31</v>
      </c>
      <c r="H13" s="6">
        <f>SUM(H16:H247)</f>
        <v>0</v>
      </c>
    </row>
    <row r="14" spans="1:8" s="12" customFormat="1" ht="18" customHeight="1">
      <c r="A14" s="13"/>
      <c r="C14" s="922">
        <f>Cover!$B$6</f>
        <v>0</v>
      </c>
      <c r="D14" s="923"/>
      <c r="E14" s="923"/>
      <c r="F14" s="924" t="s">
        <v>32</v>
      </c>
      <c r="G14" s="925"/>
      <c r="H14" s="337" t="s">
        <v>33</v>
      </c>
    </row>
    <row r="15" spans="1:8" s="12" customFormat="1" ht="18" customHeight="1">
      <c r="A15" s="334" t="s">
        <v>1065</v>
      </c>
      <c r="B15" s="926" t="s">
        <v>34</v>
      </c>
      <c r="C15" s="926"/>
      <c r="D15" s="926"/>
      <c r="E15" s="335" t="s">
        <v>14</v>
      </c>
      <c r="F15" s="927" t="s">
        <v>29</v>
      </c>
      <c r="G15" s="928"/>
      <c r="H15" s="336" t="s">
        <v>35</v>
      </c>
    </row>
    <row r="16" spans="1:8">
      <c r="A16" s="18"/>
      <c r="B16" s="929" t="s">
        <v>1046</v>
      </c>
      <c r="C16" s="929"/>
      <c r="D16" s="929"/>
      <c r="E16" s="19"/>
      <c r="F16" s="930"/>
      <c r="G16" s="930"/>
      <c r="H16" s="106" t="s">
        <v>1046</v>
      </c>
    </row>
    <row r="17" spans="1:8">
      <c r="A17" s="18"/>
      <c r="B17" s="919" t="s">
        <v>1046</v>
      </c>
      <c r="C17" s="919"/>
      <c r="D17" s="919"/>
      <c r="E17" s="19"/>
      <c r="F17" s="918"/>
      <c r="G17" s="918"/>
      <c r="H17" s="106" t="s">
        <v>1046</v>
      </c>
    </row>
    <row r="18" spans="1:8">
      <c r="A18" s="18"/>
      <c r="B18" s="919"/>
      <c r="C18" s="919"/>
      <c r="D18" s="919"/>
      <c r="E18" s="19"/>
      <c r="F18" s="918"/>
      <c r="G18" s="918"/>
      <c r="H18" s="106"/>
    </row>
    <row r="19" spans="1:8">
      <c r="A19" s="18"/>
      <c r="B19" s="919"/>
      <c r="C19" s="919"/>
      <c r="D19" s="919"/>
      <c r="E19" s="19"/>
      <c r="F19" s="918"/>
      <c r="G19" s="918"/>
      <c r="H19" s="106" t="s">
        <v>1046</v>
      </c>
    </row>
    <row r="20" spans="1:8">
      <c r="A20" s="18"/>
      <c r="B20" s="919" t="s">
        <v>1046</v>
      </c>
      <c r="C20" s="919"/>
      <c r="D20" s="919"/>
      <c r="E20" s="19"/>
      <c r="F20" s="918"/>
      <c r="G20" s="918"/>
      <c r="H20" s="106"/>
    </row>
    <row r="21" spans="1:8">
      <c r="A21" s="18"/>
      <c r="B21" s="919"/>
      <c r="C21" s="919"/>
      <c r="D21" s="919"/>
      <c r="E21" s="19"/>
      <c r="F21" s="918"/>
      <c r="G21" s="918"/>
      <c r="H21" s="106"/>
    </row>
    <row r="22" spans="1:8">
      <c r="A22" s="18"/>
      <c r="B22" s="919"/>
      <c r="C22" s="919"/>
      <c r="D22" s="919"/>
      <c r="E22" s="19"/>
      <c r="F22" s="918"/>
      <c r="G22" s="918"/>
      <c r="H22" s="106"/>
    </row>
    <row r="23" spans="1:8">
      <c r="A23" s="18"/>
      <c r="B23" s="919"/>
      <c r="C23" s="919"/>
      <c r="D23" s="919"/>
      <c r="E23" s="19"/>
      <c r="F23" s="918"/>
      <c r="G23" s="918"/>
      <c r="H23" s="106"/>
    </row>
    <row r="24" spans="1:8">
      <c r="A24" s="18"/>
      <c r="B24" s="919"/>
      <c r="C24" s="919"/>
      <c r="D24" s="919"/>
      <c r="E24" s="19"/>
      <c r="F24" s="918"/>
      <c r="G24" s="918"/>
      <c r="H24" s="106"/>
    </row>
    <row r="25" spans="1:8">
      <c r="A25" s="18"/>
      <c r="B25" s="919"/>
      <c r="C25" s="919"/>
      <c r="D25" s="919"/>
      <c r="E25" s="19"/>
      <c r="F25" s="918"/>
      <c r="G25" s="918"/>
      <c r="H25" s="106"/>
    </row>
    <row r="26" spans="1:8">
      <c r="A26" s="18"/>
      <c r="B26" s="919"/>
      <c r="C26" s="919"/>
      <c r="D26" s="919"/>
      <c r="E26" s="19"/>
      <c r="F26" s="918"/>
      <c r="G26" s="918"/>
      <c r="H26" s="106"/>
    </row>
    <row r="27" spans="1:8">
      <c r="A27" s="18"/>
      <c r="B27" s="919"/>
      <c r="C27" s="919"/>
      <c r="D27" s="919"/>
      <c r="E27" s="19"/>
      <c r="F27" s="918"/>
      <c r="G27" s="918"/>
      <c r="H27" s="106"/>
    </row>
    <row r="28" spans="1:8">
      <c r="A28" s="18"/>
      <c r="B28" s="919"/>
      <c r="C28" s="919"/>
      <c r="D28" s="919"/>
      <c r="E28" s="19"/>
      <c r="F28" s="918"/>
      <c r="G28" s="918"/>
      <c r="H28" s="106"/>
    </row>
    <row r="29" spans="1:8">
      <c r="A29" s="18"/>
      <c r="B29" s="919"/>
      <c r="C29" s="919"/>
      <c r="D29" s="919"/>
      <c r="E29" s="19"/>
      <c r="F29" s="918"/>
      <c r="G29" s="918"/>
      <c r="H29" s="106"/>
    </row>
    <row r="30" spans="1:8">
      <c r="A30" s="18"/>
      <c r="B30" s="919"/>
      <c r="C30" s="919"/>
      <c r="D30" s="919"/>
      <c r="E30" s="19"/>
      <c r="F30" s="918"/>
      <c r="G30" s="918"/>
      <c r="H30" s="106"/>
    </row>
    <row r="31" spans="1:8">
      <c r="A31" s="18"/>
      <c r="B31" s="919"/>
      <c r="C31" s="919"/>
      <c r="D31" s="919"/>
      <c r="E31" s="19"/>
      <c r="F31" s="918"/>
      <c r="G31" s="918"/>
      <c r="H31" s="106"/>
    </row>
    <row r="32" spans="1:8">
      <c r="A32" s="18"/>
      <c r="B32" s="919"/>
      <c r="C32" s="919"/>
      <c r="D32" s="919"/>
      <c r="E32" s="19"/>
      <c r="F32" s="918"/>
      <c r="G32" s="918"/>
      <c r="H32" s="106"/>
    </row>
    <row r="33" spans="1:8">
      <c r="A33" s="18"/>
      <c r="B33" s="919"/>
      <c r="C33" s="919"/>
      <c r="D33" s="919"/>
      <c r="E33" s="19"/>
      <c r="F33" s="918"/>
      <c r="G33" s="918"/>
      <c r="H33" s="106"/>
    </row>
    <row r="34" spans="1:8">
      <c r="A34" s="18"/>
      <c r="B34" s="919"/>
      <c r="C34" s="919"/>
      <c r="D34" s="919"/>
      <c r="E34" s="19"/>
      <c r="F34" s="918"/>
      <c r="G34" s="918"/>
      <c r="H34" s="106"/>
    </row>
    <row r="35" spans="1:8">
      <c r="A35" s="18"/>
      <c r="B35" s="919"/>
      <c r="C35" s="919"/>
      <c r="D35" s="919"/>
      <c r="E35" s="19"/>
      <c r="F35" s="918"/>
      <c r="G35" s="918"/>
      <c r="H35" s="106"/>
    </row>
    <row r="36" spans="1:8">
      <c r="A36" s="18"/>
      <c r="B36" s="919"/>
      <c r="C36" s="919"/>
      <c r="D36" s="919"/>
      <c r="E36" s="19"/>
      <c r="F36" s="918"/>
      <c r="G36" s="918"/>
      <c r="H36" s="106"/>
    </row>
    <row r="37" spans="1:8">
      <c r="A37" s="18"/>
      <c r="B37" s="919"/>
      <c r="C37" s="919"/>
      <c r="D37" s="919"/>
      <c r="E37" s="19"/>
      <c r="F37" s="918"/>
      <c r="G37" s="918"/>
      <c r="H37" s="106"/>
    </row>
    <row r="38" spans="1:8">
      <c r="A38" s="18"/>
      <c r="B38" s="919"/>
      <c r="C38" s="919"/>
      <c r="D38" s="919"/>
      <c r="E38" s="19"/>
      <c r="F38" s="918"/>
      <c r="G38" s="918"/>
      <c r="H38" s="106"/>
    </row>
    <row r="39" spans="1:8">
      <c r="A39" s="18"/>
      <c r="B39" s="919"/>
      <c r="C39" s="919"/>
      <c r="D39" s="919"/>
      <c r="E39" s="19"/>
      <c r="F39" s="918"/>
      <c r="G39" s="918"/>
      <c r="H39" s="106"/>
    </row>
    <row r="40" spans="1:8">
      <c r="A40" s="18"/>
      <c r="B40" s="919"/>
      <c r="C40" s="919"/>
      <c r="D40" s="919"/>
      <c r="E40" s="19"/>
      <c r="F40" s="918"/>
      <c r="G40" s="918"/>
      <c r="H40" s="106"/>
    </row>
    <row r="41" spans="1:8">
      <c r="A41" s="18"/>
      <c r="B41" s="919"/>
      <c r="C41" s="919"/>
      <c r="D41" s="919"/>
      <c r="E41" s="19"/>
      <c r="F41" s="918"/>
      <c r="G41" s="918"/>
      <c r="H41" s="106"/>
    </row>
    <row r="42" spans="1:8">
      <c r="A42" s="18"/>
      <c r="B42" s="919"/>
      <c r="C42" s="919"/>
      <c r="D42" s="919"/>
      <c r="E42" s="19"/>
      <c r="F42" s="918"/>
      <c r="G42" s="918"/>
      <c r="H42" s="106"/>
    </row>
    <row r="43" spans="1:8">
      <c r="A43" s="18"/>
      <c r="B43" s="919"/>
      <c r="C43" s="919"/>
      <c r="D43" s="919"/>
      <c r="E43" s="19"/>
      <c r="F43" s="918"/>
      <c r="G43" s="918"/>
      <c r="H43" s="106"/>
    </row>
    <row r="44" spans="1:8">
      <c r="A44" s="18"/>
      <c r="B44" s="919"/>
      <c r="C44" s="919"/>
      <c r="D44" s="919"/>
      <c r="E44" s="19"/>
      <c r="F44" s="918"/>
      <c r="G44" s="918"/>
      <c r="H44" s="106"/>
    </row>
    <row r="45" spans="1:8">
      <c r="A45" s="18"/>
      <c r="B45" s="919"/>
      <c r="C45" s="919"/>
      <c r="D45" s="919"/>
      <c r="E45" s="19"/>
      <c r="F45" s="918"/>
      <c r="G45" s="918"/>
      <c r="H45" s="106"/>
    </row>
    <row r="46" spans="1:8">
      <c r="A46" s="18"/>
      <c r="B46" s="919"/>
      <c r="C46" s="919"/>
      <c r="D46" s="919"/>
      <c r="E46" s="19"/>
      <c r="F46" s="918"/>
      <c r="G46" s="918"/>
      <c r="H46" s="106"/>
    </row>
    <row r="47" spans="1:8">
      <c r="A47" s="18"/>
      <c r="B47" s="919"/>
      <c r="C47" s="919"/>
      <c r="D47" s="919"/>
      <c r="E47" s="19"/>
      <c r="F47" s="918"/>
      <c r="G47" s="918"/>
      <c r="H47" s="106"/>
    </row>
    <row r="48" spans="1:8">
      <c r="A48" s="18"/>
      <c r="B48" s="919"/>
      <c r="C48" s="919"/>
      <c r="D48" s="919"/>
      <c r="E48" s="19"/>
      <c r="F48" s="918"/>
      <c r="G48" s="918"/>
      <c r="H48" s="106"/>
    </row>
    <row r="49" spans="1:8">
      <c r="A49" s="18"/>
      <c r="B49" s="919"/>
      <c r="C49" s="919"/>
      <c r="D49" s="919"/>
      <c r="E49" s="19"/>
      <c r="F49" s="918"/>
      <c r="G49" s="918"/>
      <c r="H49" s="106"/>
    </row>
    <row r="50" spans="1:8">
      <c r="A50" s="18"/>
      <c r="B50" s="919"/>
      <c r="C50" s="919"/>
      <c r="D50" s="919"/>
      <c r="E50" s="19"/>
      <c r="F50" s="918"/>
      <c r="G50" s="918"/>
      <c r="H50" s="106"/>
    </row>
    <row r="51" spans="1:8">
      <c r="A51" s="18"/>
      <c r="B51" s="919"/>
      <c r="C51" s="919"/>
      <c r="D51" s="919"/>
      <c r="E51" s="19"/>
      <c r="F51" s="918"/>
      <c r="G51" s="918"/>
      <c r="H51" s="106"/>
    </row>
    <row r="52" spans="1:8">
      <c r="A52" s="18"/>
      <c r="B52" s="919"/>
      <c r="C52" s="919"/>
      <c r="D52" s="919"/>
      <c r="E52" s="19"/>
      <c r="F52" s="918"/>
      <c r="G52" s="918"/>
      <c r="H52" s="106"/>
    </row>
    <row r="53" spans="1:8">
      <c r="A53" s="18"/>
      <c r="B53" s="919"/>
      <c r="C53" s="919"/>
      <c r="D53" s="919"/>
      <c r="E53" s="19"/>
      <c r="F53" s="918"/>
      <c r="G53" s="918"/>
      <c r="H53" s="106"/>
    </row>
    <row r="54" spans="1:8">
      <c r="A54" s="18"/>
      <c r="B54" s="919"/>
      <c r="C54" s="919"/>
      <c r="D54" s="919"/>
      <c r="E54" s="19"/>
      <c r="F54" s="918"/>
      <c r="G54" s="918"/>
      <c r="H54" s="106"/>
    </row>
    <row r="55" spans="1:8">
      <c r="A55" s="18"/>
      <c r="B55" s="919"/>
      <c r="C55" s="919"/>
      <c r="D55" s="919"/>
      <c r="E55" s="19"/>
      <c r="F55" s="918"/>
      <c r="G55" s="918"/>
      <c r="H55" s="106"/>
    </row>
    <row r="56" spans="1:8">
      <c r="A56" s="18"/>
      <c r="B56" s="919"/>
      <c r="C56" s="919"/>
      <c r="D56" s="919"/>
      <c r="E56" s="19"/>
      <c r="F56" s="918"/>
      <c r="G56" s="918"/>
      <c r="H56" s="106"/>
    </row>
    <row r="57" spans="1:8">
      <c r="A57" s="18"/>
      <c r="B57" s="919"/>
      <c r="C57" s="919"/>
      <c r="D57" s="919"/>
      <c r="E57" s="19"/>
      <c r="F57" s="918"/>
      <c r="G57" s="918"/>
      <c r="H57" s="106"/>
    </row>
    <row r="58" spans="1:8">
      <c r="A58" s="18"/>
      <c r="B58" s="919"/>
      <c r="C58" s="919"/>
      <c r="D58" s="919"/>
      <c r="E58" s="19"/>
      <c r="F58" s="918"/>
      <c r="G58" s="918"/>
      <c r="H58" s="106"/>
    </row>
    <row r="59" spans="1:8">
      <c r="A59" s="18"/>
      <c r="B59" s="919"/>
      <c r="C59" s="919"/>
      <c r="D59" s="919"/>
      <c r="E59" s="19"/>
      <c r="F59" s="918"/>
      <c r="G59" s="918"/>
      <c r="H59" s="106"/>
    </row>
    <row r="60" spans="1:8">
      <c r="A60" s="18"/>
      <c r="B60" s="919"/>
      <c r="C60" s="919"/>
      <c r="D60" s="919"/>
      <c r="E60" s="19"/>
      <c r="F60" s="918"/>
      <c r="G60" s="918"/>
      <c r="H60" s="106"/>
    </row>
    <row r="61" spans="1:8">
      <c r="A61" s="18"/>
      <c r="B61" s="919"/>
      <c r="C61" s="919"/>
      <c r="D61" s="919"/>
      <c r="E61" s="19"/>
      <c r="F61" s="918"/>
      <c r="G61" s="918"/>
      <c r="H61" s="106"/>
    </row>
    <row r="62" spans="1:8">
      <c r="A62" s="18"/>
      <c r="B62" s="919"/>
      <c r="C62" s="919"/>
      <c r="D62" s="919"/>
      <c r="E62" s="19"/>
      <c r="F62" s="918"/>
      <c r="G62" s="918"/>
      <c r="H62" s="106"/>
    </row>
    <row r="63" spans="1:8">
      <c r="A63" s="18"/>
      <c r="B63" s="919"/>
      <c r="C63" s="919"/>
      <c r="D63" s="919"/>
      <c r="E63" s="19"/>
      <c r="F63" s="918"/>
      <c r="G63" s="918"/>
      <c r="H63" s="106"/>
    </row>
    <row r="64" spans="1:8">
      <c r="A64" s="18"/>
      <c r="B64" s="919"/>
      <c r="C64" s="919"/>
      <c r="D64" s="919"/>
      <c r="E64" s="19"/>
      <c r="F64" s="918"/>
      <c r="G64" s="918"/>
      <c r="H64" s="106"/>
    </row>
    <row r="65" spans="1:8">
      <c r="A65" s="18"/>
      <c r="B65" s="919"/>
      <c r="C65" s="919"/>
      <c r="D65" s="919"/>
      <c r="E65" s="19"/>
      <c r="F65" s="918"/>
      <c r="G65" s="918"/>
      <c r="H65" s="106"/>
    </row>
    <row r="66" spans="1:8">
      <c r="A66" s="18"/>
      <c r="B66" s="919"/>
      <c r="C66" s="919"/>
      <c r="D66" s="919"/>
      <c r="E66" s="19"/>
      <c r="F66" s="918"/>
      <c r="G66" s="918"/>
      <c r="H66" s="106"/>
    </row>
    <row r="67" spans="1:8">
      <c r="A67" s="18"/>
      <c r="B67" s="919"/>
      <c r="C67" s="919"/>
      <c r="D67" s="919"/>
      <c r="E67" s="19"/>
      <c r="F67" s="918"/>
      <c r="G67" s="918"/>
      <c r="H67" s="106"/>
    </row>
    <row r="68" spans="1:8">
      <c r="A68" s="18"/>
      <c r="B68" s="919"/>
      <c r="C68" s="919"/>
      <c r="D68" s="919"/>
      <c r="E68" s="19"/>
      <c r="F68" s="918"/>
      <c r="G68" s="918"/>
      <c r="H68" s="106"/>
    </row>
    <row r="69" spans="1:8">
      <c r="A69" s="18"/>
      <c r="B69" s="919"/>
      <c r="C69" s="919"/>
      <c r="D69" s="919"/>
      <c r="E69" s="19"/>
      <c r="F69" s="918"/>
      <c r="G69" s="918"/>
      <c r="H69" s="106"/>
    </row>
    <row r="70" spans="1:8">
      <c r="A70" s="18"/>
      <c r="B70" s="919"/>
      <c r="C70" s="919"/>
      <c r="D70" s="919"/>
      <c r="E70" s="19"/>
      <c r="F70" s="918"/>
      <c r="G70" s="918"/>
      <c r="H70" s="106"/>
    </row>
    <row r="71" spans="1:8">
      <c r="A71" s="18"/>
      <c r="B71" s="919"/>
      <c r="C71" s="919"/>
      <c r="D71" s="919"/>
      <c r="E71" s="19"/>
      <c r="F71" s="918"/>
      <c r="G71" s="918"/>
      <c r="H71" s="106"/>
    </row>
    <row r="72" spans="1:8">
      <c r="A72" s="18"/>
      <c r="B72" s="919"/>
      <c r="C72" s="919"/>
      <c r="D72" s="919"/>
      <c r="E72" s="19"/>
      <c r="F72" s="918"/>
      <c r="G72" s="918"/>
      <c r="H72" s="106"/>
    </row>
    <row r="73" spans="1:8">
      <c r="A73" s="18"/>
      <c r="B73" s="919"/>
      <c r="C73" s="919"/>
      <c r="D73" s="919"/>
      <c r="E73" s="19"/>
      <c r="F73" s="918"/>
      <c r="G73" s="918"/>
      <c r="H73" s="106"/>
    </row>
    <row r="74" spans="1:8">
      <c r="A74" s="18"/>
      <c r="B74" s="919"/>
      <c r="C74" s="919"/>
      <c r="D74" s="919"/>
      <c r="E74" s="19"/>
      <c r="F74" s="918"/>
      <c r="G74" s="918"/>
      <c r="H74" s="106"/>
    </row>
    <row r="75" spans="1:8">
      <c r="A75" s="18"/>
      <c r="B75" s="919"/>
      <c r="C75" s="919"/>
      <c r="D75" s="919"/>
      <c r="E75" s="19"/>
      <c r="F75" s="918"/>
      <c r="G75" s="918"/>
      <c r="H75" s="106"/>
    </row>
    <row r="76" spans="1:8">
      <c r="A76" s="18"/>
      <c r="B76" s="919"/>
      <c r="C76" s="919"/>
      <c r="D76" s="919"/>
      <c r="E76" s="19"/>
      <c r="F76" s="918"/>
      <c r="G76" s="918"/>
      <c r="H76" s="106"/>
    </row>
    <row r="77" spans="1:8">
      <c r="A77" s="18"/>
      <c r="B77" s="919"/>
      <c r="C77" s="919"/>
      <c r="D77" s="919"/>
      <c r="E77" s="19"/>
      <c r="F77" s="918"/>
      <c r="G77" s="918"/>
      <c r="H77" s="106"/>
    </row>
    <row r="78" spans="1:8">
      <c r="A78" s="18"/>
      <c r="B78" s="919"/>
      <c r="C78" s="919"/>
      <c r="D78" s="919"/>
      <c r="E78" s="19"/>
      <c r="F78" s="918"/>
      <c r="G78" s="918"/>
      <c r="H78" s="106"/>
    </row>
    <row r="79" spans="1:8">
      <c r="A79" s="18"/>
      <c r="B79" s="919"/>
      <c r="C79" s="919"/>
      <c r="D79" s="919"/>
      <c r="E79" s="19"/>
      <c r="F79" s="918"/>
      <c r="G79" s="918"/>
      <c r="H79" s="106"/>
    </row>
    <row r="80" spans="1:8">
      <c r="A80" s="18"/>
      <c r="B80" s="919"/>
      <c r="C80" s="919"/>
      <c r="D80" s="919"/>
      <c r="E80" s="19"/>
      <c r="F80" s="918"/>
      <c r="G80" s="918"/>
      <c r="H80" s="106"/>
    </row>
    <row r="81" spans="1:8">
      <c r="A81" s="18"/>
      <c r="B81" s="919"/>
      <c r="C81" s="919"/>
      <c r="D81" s="919"/>
      <c r="E81" s="19"/>
      <c r="F81" s="918"/>
      <c r="G81" s="918"/>
      <c r="H81" s="106"/>
    </row>
    <row r="82" spans="1:8">
      <c r="A82" s="18"/>
      <c r="B82" s="919"/>
      <c r="C82" s="919"/>
      <c r="D82" s="919"/>
      <c r="E82" s="19"/>
      <c r="F82" s="918"/>
      <c r="G82" s="918"/>
      <c r="H82" s="106"/>
    </row>
    <row r="83" spans="1:8">
      <c r="A83" s="18"/>
      <c r="B83" s="919"/>
      <c r="C83" s="919"/>
      <c r="D83" s="919"/>
      <c r="E83" s="19"/>
      <c r="F83" s="918"/>
      <c r="G83" s="918"/>
      <c r="H83" s="106"/>
    </row>
    <row r="84" spans="1:8">
      <c r="A84" s="18"/>
      <c r="B84" s="919"/>
      <c r="C84" s="919"/>
      <c r="D84" s="919"/>
      <c r="E84" s="19"/>
      <c r="F84" s="918"/>
      <c r="G84" s="918"/>
      <c r="H84" s="106"/>
    </row>
    <row r="85" spans="1:8">
      <c r="A85" s="18"/>
      <c r="B85" s="919"/>
      <c r="C85" s="919"/>
      <c r="D85" s="919"/>
      <c r="E85" s="19"/>
      <c r="F85" s="918"/>
      <c r="G85" s="918"/>
      <c r="H85" s="106"/>
    </row>
    <row r="86" spans="1:8">
      <c r="A86" s="18"/>
      <c r="B86" s="919"/>
      <c r="C86" s="919"/>
      <c r="D86" s="919"/>
      <c r="E86" s="19"/>
      <c r="F86" s="918"/>
      <c r="G86" s="918"/>
      <c r="H86" s="106"/>
    </row>
    <row r="87" spans="1:8">
      <c r="A87" s="18"/>
      <c r="B87" s="919"/>
      <c r="C87" s="919"/>
      <c r="D87" s="919"/>
      <c r="E87" s="19"/>
      <c r="F87" s="918"/>
      <c r="G87" s="918"/>
      <c r="H87" s="106"/>
    </row>
    <row r="88" spans="1:8">
      <c r="A88" s="18"/>
      <c r="B88" s="919"/>
      <c r="C88" s="919"/>
      <c r="D88" s="919"/>
      <c r="E88" s="19"/>
      <c r="F88" s="918"/>
      <c r="G88" s="918"/>
      <c r="H88" s="106"/>
    </row>
    <row r="89" spans="1:8">
      <c r="A89" s="18"/>
      <c r="B89" s="919"/>
      <c r="C89" s="919"/>
      <c r="D89" s="919"/>
      <c r="E89" s="19"/>
      <c r="F89" s="918"/>
      <c r="G89" s="918"/>
      <c r="H89" s="106"/>
    </row>
    <row r="90" spans="1:8">
      <c r="A90" s="18"/>
      <c r="B90" s="919"/>
      <c r="C90" s="919"/>
      <c r="D90" s="919"/>
      <c r="E90" s="19"/>
      <c r="F90" s="918"/>
      <c r="G90" s="918"/>
      <c r="H90" s="106"/>
    </row>
    <row r="91" spans="1:8">
      <c r="A91" s="18"/>
      <c r="B91" s="919"/>
      <c r="C91" s="919"/>
      <c r="D91" s="919"/>
      <c r="E91" s="19"/>
      <c r="F91" s="918"/>
      <c r="G91" s="918"/>
      <c r="H91" s="106"/>
    </row>
    <row r="92" spans="1:8">
      <c r="A92" s="18"/>
      <c r="B92" s="919"/>
      <c r="C92" s="919"/>
      <c r="D92" s="919"/>
      <c r="E92" s="19"/>
      <c r="F92" s="918"/>
      <c r="G92" s="918"/>
      <c r="H92" s="106"/>
    </row>
    <row r="93" spans="1:8">
      <c r="A93" s="18"/>
      <c r="B93" s="919"/>
      <c r="C93" s="919"/>
      <c r="D93" s="919"/>
      <c r="E93" s="19"/>
      <c r="F93" s="918"/>
      <c r="G93" s="918"/>
      <c r="H93" s="106"/>
    </row>
    <row r="94" spans="1:8">
      <c r="A94" s="18"/>
      <c r="B94" s="919"/>
      <c r="C94" s="919"/>
      <c r="D94" s="919"/>
      <c r="E94" s="19"/>
      <c r="F94" s="918"/>
      <c r="G94" s="918"/>
      <c r="H94" s="106"/>
    </row>
    <row r="95" spans="1:8">
      <c r="A95" s="18"/>
      <c r="B95" s="919"/>
      <c r="C95" s="919"/>
      <c r="D95" s="919"/>
      <c r="E95" s="19"/>
      <c r="F95" s="918"/>
      <c r="G95" s="918"/>
      <c r="H95" s="106"/>
    </row>
    <row r="96" spans="1:8">
      <c r="A96" s="18"/>
      <c r="B96" s="919"/>
      <c r="C96" s="919"/>
      <c r="D96" s="919"/>
      <c r="E96" s="19"/>
      <c r="F96" s="918"/>
      <c r="G96" s="918"/>
      <c r="H96" s="106"/>
    </row>
    <row r="97" spans="1:8">
      <c r="A97" s="18"/>
      <c r="B97" s="919"/>
      <c r="C97" s="919"/>
      <c r="D97" s="919"/>
      <c r="E97" s="19"/>
      <c r="F97" s="918"/>
      <c r="G97" s="918"/>
      <c r="H97" s="106"/>
    </row>
    <row r="98" spans="1:8">
      <c r="A98" s="18"/>
      <c r="B98" s="919"/>
      <c r="C98" s="919"/>
      <c r="D98" s="919"/>
      <c r="E98" s="19"/>
      <c r="F98" s="918"/>
      <c r="G98" s="918"/>
      <c r="H98" s="106"/>
    </row>
    <row r="99" spans="1:8">
      <c r="A99" s="18"/>
      <c r="B99" s="919"/>
      <c r="C99" s="919"/>
      <c r="D99" s="919"/>
      <c r="E99" s="19"/>
      <c r="F99" s="918"/>
      <c r="G99" s="918"/>
      <c r="H99" s="106"/>
    </row>
    <row r="100" spans="1:8">
      <c r="A100" s="18"/>
      <c r="B100" s="919"/>
      <c r="C100" s="919"/>
      <c r="D100" s="919"/>
      <c r="E100" s="19"/>
      <c r="F100" s="918"/>
      <c r="G100" s="918"/>
      <c r="H100" s="106"/>
    </row>
    <row r="101" spans="1:8">
      <c r="A101" s="18"/>
      <c r="B101" s="919"/>
      <c r="C101" s="919"/>
      <c r="D101" s="919"/>
      <c r="E101" s="19"/>
      <c r="F101" s="918"/>
      <c r="G101" s="918"/>
      <c r="H101" s="106"/>
    </row>
    <row r="102" spans="1:8">
      <c r="A102" s="18"/>
      <c r="B102" s="919"/>
      <c r="C102" s="919"/>
      <c r="D102" s="919"/>
      <c r="E102" s="19"/>
      <c r="F102" s="918"/>
      <c r="G102" s="918"/>
      <c r="H102" s="106"/>
    </row>
    <row r="103" spans="1:8">
      <c r="A103" s="18"/>
      <c r="B103" s="919"/>
      <c r="C103" s="919"/>
      <c r="D103" s="919"/>
      <c r="E103" s="19"/>
      <c r="F103" s="918"/>
      <c r="G103" s="918"/>
      <c r="H103" s="106"/>
    </row>
    <row r="104" spans="1:8">
      <c r="A104" s="18"/>
      <c r="B104" s="919"/>
      <c r="C104" s="919"/>
      <c r="D104" s="919"/>
      <c r="E104" s="19"/>
      <c r="F104" s="918"/>
      <c r="G104" s="918"/>
      <c r="H104" s="106"/>
    </row>
    <row r="105" spans="1:8">
      <c r="A105" s="18"/>
      <c r="B105" s="919"/>
      <c r="C105" s="919"/>
      <c r="D105" s="919"/>
      <c r="E105" s="19"/>
      <c r="F105" s="918"/>
      <c r="G105" s="918"/>
      <c r="H105" s="106"/>
    </row>
    <row r="106" spans="1:8">
      <c r="A106" s="18"/>
      <c r="B106" s="919"/>
      <c r="C106" s="919"/>
      <c r="D106" s="919"/>
      <c r="E106" s="19"/>
      <c r="F106" s="918"/>
      <c r="G106" s="918"/>
      <c r="H106" s="106"/>
    </row>
    <row r="107" spans="1:8">
      <c r="A107" s="18"/>
      <c r="B107" s="919"/>
      <c r="C107" s="919"/>
      <c r="D107" s="919"/>
      <c r="E107" s="19"/>
      <c r="F107" s="918"/>
      <c r="G107" s="918"/>
      <c r="H107" s="106"/>
    </row>
    <row r="108" spans="1:8">
      <c r="A108" s="18"/>
      <c r="B108" s="919"/>
      <c r="C108" s="919"/>
      <c r="D108" s="919"/>
      <c r="E108" s="19"/>
      <c r="F108" s="918"/>
      <c r="G108" s="918"/>
      <c r="H108" s="106"/>
    </row>
    <row r="109" spans="1:8">
      <c r="A109" s="18"/>
      <c r="B109" s="919"/>
      <c r="C109" s="919"/>
      <c r="D109" s="919"/>
      <c r="E109" s="19"/>
      <c r="F109" s="918"/>
      <c r="G109" s="918"/>
      <c r="H109" s="106"/>
    </row>
    <row r="110" spans="1:8">
      <c r="A110" s="18"/>
      <c r="B110" s="919"/>
      <c r="C110" s="919"/>
      <c r="D110" s="919"/>
      <c r="E110" s="19"/>
      <c r="F110" s="918"/>
      <c r="G110" s="918"/>
      <c r="H110" s="106"/>
    </row>
    <row r="111" spans="1:8">
      <c r="A111" s="18"/>
      <c r="B111" s="919"/>
      <c r="C111" s="919"/>
      <c r="D111" s="919"/>
      <c r="E111" s="19"/>
      <c r="F111" s="918"/>
      <c r="G111" s="918"/>
      <c r="H111" s="106"/>
    </row>
    <row r="112" spans="1:8">
      <c r="A112" s="18"/>
      <c r="B112" s="919"/>
      <c r="C112" s="919"/>
      <c r="D112" s="919"/>
      <c r="E112" s="19"/>
      <c r="F112" s="918"/>
      <c r="G112" s="918"/>
      <c r="H112" s="106"/>
    </row>
    <row r="113" spans="1:8">
      <c r="A113" s="18"/>
      <c r="B113" s="919"/>
      <c r="C113" s="919"/>
      <c r="D113" s="919"/>
      <c r="E113" s="19"/>
      <c r="F113" s="918"/>
      <c r="G113" s="918"/>
      <c r="H113" s="106"/>
    </row>
    <row r="114" spans="1:8">
      <c r="A114" s="18"/>
      <c r="B114" s="919"/>
      <c r="C114" s="919"/>
      <c r="D114" s="919"/>
      <c r="E114" s="19"/>
      <c r="F114" s="918"/>
      <c r="G114" s="918"/>
      <c r="H114" s="106"/>
    </row>
    <row r="115" spans="1:8">
      <c r="A115" s="18"/>
      <c r="B115" s="919"/>
      <c r="C115" s="919"/>
      <c r="D115" s="919"/>
      <c r="E115" s="19"/>
      <c r="F115" s="918"/>
      <c r="G115" s="918"/>
      <c r="H115" s="106"/>
    </row>
    <row r="116" spans="1:8">
      <c r="A116" s="18"/>
      <c r="B116" s="919"/>
      <c r="C116" s="919"/>
      <c r="D116" s="919"/>
      <c r="E116" s="19"/>
      <c r="F116" s="918"/>
      <c r="G116" s="918"/>
      <c r="H116" s="106"/>
    </row>
    <row r="117" spans="1:8">
      <c r="A117" s="18"/>
      <c r="B117" s="919"/>
      <c r="C117" s="919"/>
      <c r="D117" s="919"/>
      <c r="E117" s="19"/>
      <c r="F117" s="918"/>
      <c r="G117" s="918"/>
      <c r="H117" s="106"/>
    </row>
    <row r="118" spans="1:8">
      <c r="A118" s="18"/>
      <c r="B118" s="919"/>
      <c r="C118" s="919"/>
      <c r="D118" s="919"/>
      <c r="E118" s="19"/>
      <c r="F118" s="918"/>
      <c r="G118" s="918"/>
      <c r="H118" s="106"/>
    </row>
    <row r="119" spans="1:8">
      <c r="A119" s="18"/>
      <c r="B119" s="919"/>
      <c r="C119" s="919"/>
      <c r="D119" s="919"/>
      <c r="E119" s="19"/>
      <c r="F119" s="918"/>
      <c r="G119" s="918"/>
      <c r="H119" s="106"/>
    </row>
    <row r="120" spans="1:8">
      <c r="A120" s="18"/>
      <c r="B120" s="919"/>
      <c r="C120" s="919"/>
      <c r="D120" s="919"/>
      <c r="E120" s="19"/>
      <c r="F120" s="918"/>
      <c r="G120" s="918"/>
      <c r="H120" s="106"/>
    </row>
    <row r="121" spans="1:8">
      <c r="A121" s="18"/>
      <c r="B121" s="919"/>
      <c r="C121" s="919"/>
      <c r="D121" s="919"/>
      <c r="E121" s="19"/>
      <c r="F121" s="918"/>
      <c r="G121" s="918"/>
      <c r="H121" s="106"/>
    </row>
    <row r="122" spans="1:8">
      <c r="A122" s="18"/>
      <c r="B122" s="919"/>
      <c r="C122" s="919"/>
      <c r="D122" s="919"/>
      <c r="E122" s="19"/>
      <c r="F122" s="918"/>
      <c r="G122" s="918"/>
      <c r="H122" s="106"/>
    </row>
    <row r="123" spans="1:8">
      <c r="A123" s="18"/>
      <c r="B123" s="919"/>
      <c r="C123" s="919"/>
      <c r="D123" s="919"/>
      <c r="E123" s="19"/>
      <c r="F123" s="918"/>
      <c r="G123" s="918"/>
      <c r="H123" s="106"/>
    </row>
    <row r="124" spans="1:8">
      <c r="A124" s="18"/>
      <c r="B124" s="919"/>
      <c r="C124" s="919"/>
      <c r="D124" s="919"/>
      <c r="E124" s="19"/>
      <c r="F124" s="918"/>
      <c r="G124" s="918"/>
      <c r="H124" s="106"/>
    </row>
    <row r="125" spans="1:8">
      <c r="A125" s="18"/>
      <c r="B125" s="919"/>
      <c r="C125" s="919"/>
      <c r="D125" s="919"/>
      <c r="E125" s="19"/>
      <c r="F125" s="918"/>
      <c r="G125" s="918"/>
      <c r="H125" s="106"/>
    </row>
    <row r="126" spans="1:8">
      <c r="A126" s="18"/>
      <c r="B126" s="919"/>
      <c r="C126" s="919"/>
      <c r="D126" s="919"/>
      <c r="E126" s="19"/>
      <c r="F126" s="918"/>
      <c r="G126" s="918"/>
      <c r="H126" s="106"/>
    </row>
    <row r="127" spans="1:8">
      <c r="A127" s="18"/>
      <c r="B127" s="919"/>
      <c r="C127" s="919"/>
      <c r="D127" s="919"/>
      <c r="E127" s="19"/>
      <c r="F127" s="918"/>
      <c r="G127" s="918"/>
      <c r="H127" s="106"/>
    </row>
    <row r="128" spans="1:8">
      <c r="A128" s="18"/>
      <c r="B128" s="919"/>
      <c r="C128" s="919"/>
      <c r="D128" s="919"/>
      <c r="E128" s="19"/>
      <c r="F128" s="918"/>
      <c r="G128" s="918"/>
      <c r="H128" s="106"/>
    </row>
    <row r="129" spans="1:8">
      <c r="A129" s="18"/>
      <c r="B129" s="919"/>
      <c r="C129" s="919"/>
      <c r="D129" s="919"/>
      <c r="E129" s="19"/>
      <c r="F129" s="918"/>
      <c r="G129" s="918"/>
      <c r="H129" s="106"/>
    </row>
    <row r="130" spans="1:8">
      <c r="A130" s="18"/>
      <c r="B130" s="919"/>
      <c r="C130" s="919"/>
      <c r="D130" s="919"/>
      <c r="E130" s="19"/>
      <c r="F130" s="918"/>
      <c r="G130" s="918"/>
      <c r="H130" s="106"/>
    </row>
    <row r="131" spans="1:8">
      <c r="A131" s="18"/>
      <c r="B131" s="919"/>
      <c r="C131" s="919"/>
      <c r="D131" s="919"/>
      <c r="E131" s="19"/>
      <c r="F131" s="918"/>
      <c r="G131" s="918"/>
      <c r="H131" s="106"/>
    </row>
    <row r="132" spans="1:8">
      <c r="A132" s="18"/>
      <c r="B132" s="919"/>
      <c r="C132" s="919"/>
      <c r="D132" s="919"/>
      <c r="E132" s="19"/>
      <c r="F132" s="918"/>
      <c r="G132" s="918"/>
      <c r="H132" s="106"/>
    </row>
    <row r="133" spans="1:8">
      <c r="A133" s="18"/>
      <c r="B133" s="919"/>
      <c r="C133" s="919"/>
      <c r="D133" s="919"/>
      <c r="E133" s="19"/>
      <c r="F133" s="918"/>
      <c r="G133" s="918"/>
      <c r="H133" s="106"/>
    </row>
    <row r="134" spans="1:8">
      <c r="A134" s="18"/>
      <c r="B134" s="919"/>
      <c r="C134" s="919"/>
      <c r="D134" s="919"/>
      <c r="E134" s="19"/>
      <c r="F134" s="918"/>
      <c r="G134" s="918"/>
      <c r="H134" s="106"/>
    </row>
    <row r="135" spans="1:8">
      <c r="A135" s="18"/>
      <c r="B135" s="919"/>
      <c r="C135" s="919"/>
      <c r="D135" s="919"/>
      <c r="E135" s="19"/>
      <c r="F135" s="918"/>
      <c r="G135" s="918"/>
      <c r="H135" s="106"/>
    </row>
    <row r="136" spans="1:8">
      <c r="A136" s="18"/>
      <c r="B136" s="919"/>
      <c r="C136" s="919"/>
      <c r="D136" s="919"/>
      <c r="E136" s="19"/>
      <c r="F136" s="918"/>
      <c r="G136" s="918"/>
      <c r="H136" s="106"/>
    </row>
    <row r="137" spans="1:8">
      <c r="A137" s="18"/>
      <c r="B137" s="919"/>
      <c r="C137" s="919"/>
      <c r="D137" s="919"/>
      <c r="E137" s="19"/>
      <c r="F137" s="918"/>
      <c r="G137" s="918"/>
      <c r="H137" s="106"/>
    </row>
    <row r="138" spans="1:8">
      <c r="A138" s="18"/>
      <c r="B138" s="919"/>
      <c r="C138" s="919"/>
      <c r="D138" s="919"/>
      <c r="E138" s="19"/>
      <c r="F138" s="918"/>
      <c r="G138" s="918"/>
      <c r="H138" s="106"/>
    </row>
    <row r="139" spans="1:8">
      <c r="A139" s="18"/>
      <c r="B139" s="919"/>
      <c r="C139" s="919"/>
      <c r="D139" s="919"/>
      <c r="E139" s="19"/>
      <c r="F139" s="918"/>
      <c r="G139" s="918"/>
      <c r="H139" s="106"/>
    </row>
    <row r="140" spans="1:8">
      <c r="A140" s="18"/>
      <c r="B140" s="919"/>
      <c r="C140" s="919"/>
      <c r="D140" s="919"/>
      <c r="E140" s="19"/>
      <c r="F140" s="918"/>
      <c r="G140" s="918"/>
      <c r="H140" s="106"/>
    </row>
    <row r="141" spans="1:8">
      <c r="A141" s="18"/>
      <c r="B141" s="919"/>
      <c r="C141" s="919"/>
      <c r="D141" s="919"/>
      <c r="E141" s="19"/>
      <c r="F141" s="918"/>
      <c r="G141" s="918"/>
      <c r="H141" s="106"/>
    </row>
    <row r="142" spans="1:8">
      <c r="A142" s="18"/>
      <c r="B142" s="919"/>
      <c r="C142" s="919"/>
      <c r="D142" s="919"/>
      <c r="E142" s="19"/>
      <c r="F142" s="918"/>
      <c r="G142" s="918"/>
      <c r="H142" s="106"/>
    </row>
    <row r="143" spans="1:8">
      <c r="A143" s="18"/>
      <c r="B143" s="919"/>
      <c r="C143" s="919"/>
      <c r="D143" s="919"/>
      <c r="E143" s="19"/>
      <c r="F143" s="918"/>
      <c r="G143" s="918"/>
      <c r="H143" s="106"/>
    </row>
    <row r="144" spans="1:8">
      <c r="A144" s="18"/>
      <c r="B144" s="919"/>
      <c r="C144" s="919"/>
      <c r="D144" s="919"/>
      <c r="E144" s="19"/>
      <c r="F144" s="918"/>
      <c r="G144" s="918"/>
      <c r="H144" s="106"/>
    </row>
    <row r="145" spans="1:8">
      <c r="A145" s="18"/>
      <c r="B145" s="919"/>
      <c r="C145" s="919"/>
      <c r="D145" s="919"/>
      <c r="E145" s="19"/>
      <c r="F145" s="918"/>
      <c r="G145" s="918"/>
      <c r="H145" s="106"/>
    </row>
    <row r="146" spans="1:8">
      <c r="A146" s="18"/>
      <c r="B146" s="919"/>
      <c r="C146" s="919"/>
      <c r="D146" s="919"/>
      <c r="E146" s="19"/>
      <c r="F146" s="918"/>
      <c r="G146" s="918"/>
      <c r="H146" s="106"/>
    </row>
    <row r="147" spans="1:8">
      <c r="A147" s="18"/>
      <c r="B147" s="919"/>
      <c r="C147" s="919"/>
      <c r="D147" s="919"/>
      <c r="E147" s="19"/>
      <c r="F147" s="918"/>
      <c r="G147" s="918"/>
      <c r="H147" s="106"/>
    </row>
    <row r="148" spans="1:8">
      <c r="A148" s="18"/>
      <c r="B148" s="919"/>
      <c r="C148" s="919"/>
      <c r="D148" s="919"/>
      <c r="E148" s="19"/>
      <c r="F148" s="918"/>
      <c r="G148" s="918"/>
      <c r="H148" s="106"/>
    </row>
    <row r="149" spans="1:8">
      <c r="A149" s="18"/>
      <c r="B149" s="919"/>
      <c r="C149" s="919"/>
      <c r="D149" s="919"/>
      <c r="E149" s="19"/>
      <c r="F149" s="918"/>
      <c r="G149" s="918"/>
      <c r="H149" s="106"/>
    </row>
    <row r="150" spans="1:8">
      <c r="A150" s="18"/>
      <c r="B150" s="919"/>
      <c r="C150" s="919"/>
      <c r="D150" s="919"/>
      <c r="E150" s="19"/>
      <c r="F150" s="918"/>
      <c r="G150" s="918"/>
      <c r="H150" s="106"/>
    </row>
    <row r="151" spans="1:8">
      <c r="A151" s="18"/>
      <c r="B151" s="919"/>
      <c r="C151" s="919"/>
      <c r="D151" s="919"/>
      <c r="E151" s="19"/>
      <c r="F151" s="918"/>
      <c r="G151" s="918"/>
      <c r="H151" s="106"/>
    </row>
    <row r="152" spans="1:8">
      <c r="A152" s="18"/>
      <c r="B152" s="919"/>
      <c r="C152" s="919"/>
      <c r="D152" s="919"/>
      <c r="E152" s="19"/>
      <c r="F152" s="918"/>
      <c r="G152" s="918"/>
      <c r="H152" s="106"/>
    </row>
    <row r="153" spans="1:8">
      <c r="A153" s="18"/>
      <c r="B153" s="919"/>
      <c r="C153" s="919"/>
      <c r="D153" s="919"/>
      <c r="E153" s="19"/>
      <c r="F153" s="918"/>
      <c r="G153" s="918"/>
      <c r="H153" s="106"/>
    </row>
    <row r="154" spans="1:8">
      <c r="A154" s="18"/>
      <c r="B154" s="919"/>
      <c r="C154" s="919"/>
      <c r="D154" s="919"/>
      <c r="E154" s="19"/>
      <c r="F154" s="918"/>
      <c r="G154" s="918"/>
      <c r="H154" s="106"/>
    </row>
    <row r="155" spans="1:8">
      <c r="A155" s="18"/>
      <c r="B155" s="919"/>
      <c r="C155" s="919"/>
      <c r="D155" s="919"/>
      <c r="E155" s="19"/>
      <c r="F155" s="918"/>
      <c r="G155" s="918"/>
      <c r="H155" s="106"/>
    </row>
    <row r="156" spans="1:8">
      <c r="A156" s="18"/>
      <c r="B156" s="919"/>
      <c r="C156" s="919"/>
      <c r="D156" s="919"/>
      <c r="E156" s="19"/>
      <c r="F156" s="918"/>
      <c r="G156" s="918"/>
      <c r="H156" s="106"/>
    </row>
    <row r="157" spans="1:8">
      <c r="A157" s="18"/>
      <c r="B157" s="919"/>
      <c r="C157" s="919"/>
      <c r="D157" s="919"/>
      <c r="E157" s="19"/>
      <c r="F157" s="918"/>
      <c r="G157" s="918"/>
      <c r="H157" s="106"/>
    </row>
    <row r="158" spans="1:8">
      <c r="A158" s="18"/>
      <c r="B158" s="919"/>
      <c r="C158" s="919"/>
      <c r="D158" s="919"/>
      <c r="E158" s="19"/>
      <c r="F158" s="918"/>
      <c r="G158" s="918"/>
      <c r="H158" s="106"/>
    </row>
    <row r="159" spans="1:8">
      <c r="A159" s="18"/>
      <c r="B159" s="919"/>
      <c r="C159" s="919"/>
      <c r="D159" s="919"/>
      <c r="E159" s="19"/>
      <c r="F159" s="918"/>
      <c r="G159" s="918"/>
      <c r="H159" s="106"/>
    </row>
    <row r="160" spans="1:8">
      <c r="A160" s="18"/>
      <c r="B160" s="919"/>
      <c r="C160" s="919"/>
      <c r="D160" s="919"/>
      <c r="E160" s="19"/>
      <c r="F160" s="918"/>
      <c r="G160" s="918"/>
      <c r="H160" s="106"/>
    </row>
    <row r="161" spans="1:8">
      <c r="A161" s="18"/>
      <c r="B161" s="919"/>
      <c r="C161" s="919"/>
      <c r="D161" s="919"/>
      <c r="E161" s="19"/>
      <c r="F161" s="918"/>
      <c r="G161" s="918"/>
      <c r="H161" s="106"/>
    </row>
    <row r="162" spans="1:8">
      <c r="A162" s="18"/>
      <c r="B162" s="919"/>
      <c r="C162" s="919"/>
      <c r="D162" s="919"/>
      <c r="E162" s="19"/>
      <c r="F162" s="918"/>
      <c r="G162" s="918"/>
      <c r="H162" s="106"/>
    </row>
    <row r="163" spans="1:8">
      <c r="A163" s="18"/>
      <c r="B163" s="919"/>
      <c r="C163" s="919"/>
      <c r="D163" s="919"/>
      <c r="E163" s="19"/>
      <c r="F163" s="918"/>
      <c r="G163" s="918"/>
      <c r="H163" s="106"/>
    </row>
    <row r="164" spans="1:8">
      <c r="A164" s="18"/>
      <c r="B164" s="919"/>
      <c r="C164" s="919"/>
      <c r="D164" s="919"/>
      <c r="E164" s="19"/>
      <c r="F164" s="918"/>
      <c r="G164" s="918"/>
      <c r="H164" s="106"/>
    </row>
    <row r="165" spans="1:8">
      <c r="A165" s="18"/>
      <c r="B165" s="919"/>
      <c r="C165" s="919"/>
      <c r="D165" s="919"/>
      <c r="E165" s="19"/>
      <c r="F165" s="918"/>
      <c r="G165" s="918"/>
      <c r="H165" s="106"/>
    </row>
    <row r="166" spans="1:8">
      <c r="A166" s="18"/>
      <c r="B166" s="919"/>
      <c r="C166" s="919"/>
      <c r="D166" s="919"/>
      <c r="E166" s="19"/>
      <c r="F166" s="918"/>
      <c r="G166" s="918"/>
      <c r="H166" s="106"/>
    </row>
    <row r="167" spans="1:8">
      <c r="A167" s="18"/>
      <c r="B167" s="919"/>
      <c r="C167" s="919"/>
      <c r="D167" s="919"/>
      <c r="E167" s="19"/>
      <c r="F167" s="918"/>
      <c r="G167" s="918"/>
      <c r="H167" s="106"/>
    </row>
    <row r="168" spans="1:8">
      <c r="A168" s="18"/>
      <c r="B168" s="919"/>
      <c r="C168" s="919"/>
      <c r="D168" s="919"/>
      <c r="E168" s="19"/>
      <c r="F168" s="918"/>
      <c r="G168" s="918"/>
      <c r="H168" s="106"/>
    </row>
    <row r="169" spans="1:8">
      <c r="A169" s="18"/>
      <c r="B169" s="919"/>
      <c r="C169" s="919"/>
      <c r="D169" s="919"/>
      <c r="E169" s="19"/>
      <c r="F169" s="918"/>
      <c r="G169" s="918"/>
      <c r="H169" s="106"/>
    </row>
    <row r="170" spans="1:8">
      <c r="A170" s="18"/>
      <c r="B170" s="919"/>
      <c r="C170" s="919"/>
      <c r="D170" s="919"/>
      <c r="E170" s="19"/>
      <c r="F170" s="918"/>
      <c r="G170" s="918"/>
      <c r="H170" s="106"/>
    </row>
    <row r="171" spans="1:8">
      <c r="A171" s="18"/>
      <c r="B171" s="919"/>
      <c r="C171" s="919"/>
      <c r="D171" s="919"/>
      <c r="E171" s="19"/>
      <c r="F171" s="918"/>
      <c r="G171" s="918"/>
      <c r="H171" s="106"/>
    </row>
    <row r="172" spans="1:8">
      <c r="A172" s="18"/>
      <c r="B172" s="919"/>
      <c r="C172" s="919"/>
      <c r="D172" s="919"/>
      <c r="E172" s="19"/>
      <c r="F172" s="918"/>
      <c r="G172" s="918"/>
      <c r="H172" s="106"/>
    </row>
    <row r="173" spans="1:8">
      <c r="A173" s="18"/>
      <c r="B173" s="919"/>
      <c r="C173" s="919"/>
      <c r="D173" s="919"/>
      <c r="E173" s="19"/>
      <c r="F173" s="918"/>
      <c r="G173" s="918"/>
      <c r="H173" s="106"/>
    </row>
    <row r="174" spans="1:8">
      <c r="A174" s="18"/>
      <c r="B174" s="919"/>
      <c r="C174" s="919"/>
      <c r="D174" s="919"/>
      <c r="E174" s="19"/>
      <c r="F174" s="918"/>
      <c r="G174" s="918"/>
      <c r="H174" s="106"/>
    </row>
    <row r="175" spans="1:8">
      <c r="A175" s="18"/>
      <c r="B175" s="919"/>
      <c r="C175" s="919"/>
      <c r="D175" s="919"/>
      <c r="E175" s="19"/>
      <c r="F175" s="918"/>
      <c r="G175" s="918"/>
      <c r="H175" s="106"/>
    </row>
    <row r="176" spans="1:8">
      <c r="A176" s="18"/>
      <c r="B176" s="919"/>
      <c r="C176" s="919"/>
      <c r="D176" s="919"/>
      <c r="E176" s="19"/>
      <c r="F176" s="918"/>
      <c r="G176" s="918"/>
      <c r="H176" s="106"/>
    </row>
    <row r="177" spans="1:8">
      <c r="A177" s="18"/>
      <c r="B177" s="919"/>
      <c r="C177" s="919"/>
      <c r="D177" s="919"/>
      <c r="E177" s="19"/>
      <c r="F177" s="918"/>
      <c r="G177" s="918"/>
      <c r="H177" s="106"/>
    </row>
    <row r="178" spans="1:8">
      <c r="A178" s="18"/>
      <c r="B178" s="919"/>
      <c r="C178" s="919"/>
      <c r="D178" s="919"/>
      <c r="E178" s="19"/>
      <c r="F178" s="918"/>
      <c r="G178" s="918"/>
      <c r="H178" s="106"/>
    </row>
    <row r="179" spans="1:8">
      <c r="A179" s="18"/>
      <c r="B179" s="919"/>
      <c r="C179" s="919"/>
      <c r="D179" s="919"/>
      <c r="E179" s="19"/>
      <c r="F179" s="918"/>
      <c r="G179" s="918"/>
      <c r="H179" s="106"/>
    </row>
    <row r="180" spans="1:8">
      <c r="A180" s="18"/>
      <c r="B180" s="919"/>
      <c r="C180" s="919"/>
      <c r="D180" s="919"/>
      <c r="E180" s="19"/>
      <c r="F180" s="918"/>
      <c r="G180" s="918"/>
      <c r="H180" s="106"/>
    </row>
    <row r="181" spans="1:8">
      <c r="A181" s="18"/>
      <c r="B181" s="919"/>
      <c r="C181" s="919"/>
      <c r="D181" s="919"/>
      <c r="E181" s="19"/>
      <c r="F181" s="918"/>
      <c r="G181" s="918"/>
      <c r="H181" s="106"/>
    </row>
    <row r="182" spans="1:8">
      <c r="A182" s="18"/>
      <c r="B182" s="919"/>
      <c r="C182" s="919"/>
      <c r="D182" s="919"/>
      <c r="E182" s="19"/>
      <c r="F182" s="918"/>
      <c r="G182" s="918"/>
      <c r="H182" s="106"/>
    </row>
    <row r="183" spans="1:8">
      <c r="A183" s="18"/>
      <c r="B183" s="919"/>
      <c r="C183" s="919"/>
      <c r="D183" s="919"/>
      <c r="E183" s="19"/>
      <c r="F183" s="918"/>
      <c r="G183" s="918"/>
      <c r="H183" s="106"/>
    </row>
    <row r="184" spans="1:8">
      <c r="A184" s="18"/>
      <c r="B184" s="919"/>
      <c r="C184" s="919"/>
      <c r="D184" s="919"/>
      <c r="E184" s="19"/>
      <c r="F184" s="918"/>
      <c r="G184" s="918"/>
      <c r="H184" s="106"/>
    </row>
    <row r="185" spans="1:8">
      <c r="A185" s="18"/>
      <c r="B185" s="919"/>
      <c r="C185" s="919"/>
      <c r="D185" s="919"/>
      <c r="E185" s="19"/>
      <c r="F185" s="918"/>
      <c r="G185" s="918"/>
      <c r="H185" s="106"/>
    </row>
    <row r="186" spans="1:8">
      <c r="A186" s="18"/>
      <c r="B186" s="919"/>
      <c r="C186" s="919"/>
      <c r="D186" s="919"/>
      <c r="E186" s="19"/>
      <c r="F186" s="918"/>
      <c r="G186" s="918"/>
      <c r="H186" s="106"/>
    </row>
    <row r="187" spans="1:8">
      <c r="A187" s="18"/>
      <c r="B187" s="919"/>
      <c r="C187" s="919"/>
      <c r="D187" s="919"/>
      <c r="E187" s="19"/>
      <c r="F187" s="918"/>
      <c r="G187" s="918"/>
      <c r="H187" s="106"/>
    </row>
    <row r="188" spans="1:8">
      <c r="A188" s="18"/>
      <c r="B188" s="919"/>
      <c r="C188" s="919"/>
      <c r="D188" s="919"/>
      <c r="E188" s="19"/>
      <c r="F188" s="918"/>
      <c r="G188" s="918"/>
      <c r="H188" s="106"/>
    </row>
    <row r="189" spans="1:8">
      <c r="A189" s="18"/>
      <c r="B189" s="919"/>
      <c r="C189" s="919"/>
      <c r="D189" s="919"/>
      <c r="E189" s="19"/>
      <c r="F189" s="918"/>
      <c r="G189" s="918"/>
      <c r="H189" s="106"/>
    </row>
    <row r="190" spans="1:8">
      <c r="A190" s="18"/>
      <c r="B190" s="919"/>
      <c r="C190" s="919"/>
      <c r="D190" s="919"/>
      <c r="E190" s="19"/>
      <c r="F190" s="918"/>
      <c r="G190" s="918"/>
      <c r="H190" s="106"/>
    </row>
    <row r="191" spans="1:8">
      <c r="A191" s="18"/>
      <c r="B191" s="919"/>
      <c r="C191" s="919"/>
      <c r="D191" s="919"/>
      <c r="E191" s="19"/>
      <c r="F191" s="918"/>
      <c r="G191" s="918"/>
      <c r="H191" s="106"/>
    </row>
    <row r="192" spans="1:8">
      <c r="A192" s="18"/>
      <c r="B192" s="919"/>
      <c r="C192" s="919"/>
      <c r="D192" s="919"/>
      <c r="E192" s="19"/>
      <c r="F192" s="918"/>
      <c r="G192" s="918"/>
      <c r="H192" s="106"/>
    </row>
    <row r="193" spans="1:8">
      <c r="A193" s="18"/>
      <c r="B193" s="919"/>
      <c r="C193" s="919"/>
      <c r="D193" s="919"/>
      <c r="E193" s="19"/>
      <c r="F193" s="918"/>
      <c r="G193" s="918"/>
      <c r="H193" s="106"/>
    </row>
    <row r="194" spans="1:8">
      <c r="A194" s="18"/>
      <c r="B194" s="919"/>
      <c r="C194" s="919"/>
      <c r="D194" s="919"/>
      <c r="E194" s="19"/>
      <c r="F194" s="918"/>
      <c r="G194" s="918"/>
      <c r="H194" s="106"/>
    </row>
    <row r="195" spans="1:8">
      <c r="A195" s="18"/>
      <c r="B195" s="919"/>
      <c r="C195" s="919"/>
      <c r="D195" s="919"/>
      <c r="E195" s="19"/>
      <c r="F195" s="918"/>
      <c r="G195" s="918"/>
      <c r="H195" s="106"/>
    </row>
    <row r="196" spans="1:8">
      <c r="A196" s="18"/>
      <c r="B196" s="919"/>
      <c r="C196" s="919"/>
      <c r="D196" s="919"/>
      <c r="E196" s="19"/>
      <c r="F196" s="918"/>
      <c r="G196" s="918"/>
      <c r="H196" s="106"/>
    </row>
    <row r="197" spans="1:8">
      <c r="A197" s="18"/>
      <c r="B197" s="919"/>
      <c r="C197" s="919"/>
      <c r="D197" s="919"/>
      <c r="E197" s="19"/>
      <c r="F197" s="918"/>
      <c r="G197" s="918"/>
      <c r="H197" s="106"/>
    </row>
    <row r="198" spans="1:8">
      <c r="A198" s="18"/>
      <c r="B198" s="919"/>
      <c r="C198" s="919"/>
      <c r="D198" s="919"/>
      <c r="E198" s="19"/>
      <c r="F198" s="918"/>
      <c r="G198" s="918"/>
      <c r="H198" s="106"/>
    </row>
    <row r="199" spans="1:8">
      <c r="A199" s="18"/>
      <c r="B199" s="919"/>
      <c r="C199" s="919"/>
      <c r="D199" s="919"/>
      <c r="E199" s="19"/>
      <c r="F199" s="918"/>
      <c r="G199" s="918"/>
      <c r="H199" s="106"/>
    </row>
    <row r="200" spans="1:8">
      <c r="A200" s="18"/>
      <c r="B200" s="919"/>
      <c r="C200" s="919"/>
      <c r="D200" s="919"/>
      <c r="E200" s="19"/>
      <c r="F200" s="918"/>
      <c r="G200" s="918"/>
      <c r="H200" s="106"/>
    </row>
    <row r="201" spans="1:8">
      <c r="A201" s="18"/>
      <c r="B201" s="919"/>
      <c r="C201" s="919"/>
      <c r="D201" s="919"/>
      <c r="E201" s="19"/>
      <c r="F201" s="918"/>
      <c r="G201" s="918"/>
      <c r="H201" s="106"/>
    </row>
    <row r="202" spans="1:8">
      <c r="A202" s="18"/>
      <c r="B202" s="919"/>
      <c r="C202" s="919"/>
      <c r="D202" s="919"/>
      <c r="E202" s="19"/>
      <c r="F202" s="918"/>
      <c r="G202" s="918"/>
      <c r="H202" s="106"/>
    </row>
    <row r="203" spans="1:8">
      <c r="A203" s="18"/>
      <c r="B203" s="919"/>
      <c r="C203" s="919"/>
      <c r="D203" s="919"/>
      <c r="E203" s="19"/>
      <c r="F203" s="918"/>
      <c r="G203" s="918"/>
      <c r="H203" s="106"/>
    </row>
    <row r="204" spans="1:8">
      <c r="A204" s="18"/>
      <c r="B204" s="919"/>
      <c r="C204" s="919"/>
      <c r="D204" s="919"/>
      <c r="E204" s="19"/>
      <c r="F204" s="918"/>
      <c r="G204" s="918"/>
      <c r="H204" s="106"/>
    </row>
    <row r="205" spans="1:8">
      <c r="A205" s="18"/>
      <c r="B205" s="919"/>
      <c r="C205" s="919"/>
      <c r="D205" s="919"/>
      <c r="E205" s="19"/>
      <c r="F205" s="918"/>
      <c r="G205" s="918"/>
      <c r="H205" s="106"/>
    </row>
    <row r="206" spans="1:8">
      <c r="A206" s="18"/>
      <c r="B206" s="919"/>
      <c r="C206" s="919"/>
      <c r="D206" s="919"/>
      <c r="E206" s="19"/>
      <c r="F206" s="918"/>
      <c r="G206" s="918"/>
      <c r="H206" s="106"/>
    </row>
    <row r="207" spans="1:8">
      <c r="A207" s="18"/>
      <c r="B207" s="919"/>
      <c r="C207" s="919"/>
      <c r="D207" s="919"/>
      <c r="E207" s="19"/>
      <c r="F207" s="918"/>
      <c r="G207" s="918"/>
      <c r="H207" s="106"/>
    </row>
    <row r="208" spans="1:8">
      <c r="A208" s="18"/>
      <c r="B208" s="919"/>
      <c r="C208" s="919"/>
      <c r="D208" s="919"/>
      <c r="E208" s="19"/>
      <c r="F208" s="918"/>
      <c r="G208" s="918"/>
      <c r="H208" s="106"/>
    </row>
    <row r="209" spans="1:8">
      <c r="A209" s="18"/>
      <c r="B209" s="919"/>
      <c r="C209" s="919"/>
      <c r="D209" s="919"/>
      <c r="E209" s="19"/>
      <c r="F209" s="918"/>
      <c r="G209" s="918"/>
      <c r="H209" s="106"/>
    </row>
    <row r="210" spans="1:8">
      <c r="A210" s="18"/>
      <c r="B210" s="919"/>
      <c r="C210" s="919"/>
      <c r="D210" s="919"/>
      <c r="E210" s="19"/>
      <c r="F210" s="918"/>
      <c r="G210" s="918"/>
      <c r="H210" s="106"/>
    </row>
    <row r="211" spans="1:8">
      <c r="A211" s="18"/>
      <c r="B211" s="919"/>
      <c r="C211" s="919"/>
      <c r="D211" s="919"/>
      <c r="E211" s="19"/>
      <c r="F211" s="918"/>
      <c r="G211" s="918"/>
      <c r="H211" s="106"/>
    </row>
    <row r="212" spans="1:8">
      <c r="A212" s="18"/>
      <c r="B212" s="919"/>
      <c r="C212" s="919"/>
      <c r="D212" s="919"/>
      <c r="E212" s="19"/>
      <c r="F212" s="918"/>
      <c r="G212" s="918"/>
      <c r="H212" s="106"/>
    </row>
    <row r="213" spans="1:8">
      <c r="A213" s="18"/>
      <c r="B213" s="919"/>
      <c r="C213" s="919"/>
      <c r="D213" s="919"/>
      <c r="E213" s="19"/>
      <c r="F213" s="918"/>
      <c r="G213" s="918"/>
      <c r="H213" s="106"/>
    </row>
    <row r="214" spans="1:8">
      <c r="A214" s="18"/>
      <c r="B214" s="919"/>
      <c r="C214" s="919"/>
      <c r="D214" s="919"/>
      <c r="E214" s="19"/>
      <c r="F214" s="918"/>
      <c r="G214" s="918"/>
      <c r="H214" s="106"/>
    </row>
    <row r="215" spans="1:8">
      <c r="A215" s="18"/>
      <c r="B215" s="919"/>
      <c r="C215" s="919"/>
      <c r="D215" s="919"/>
      <c r="E215" s="19"/>
      <c r="F215" s="918"/>
      <c r="G215" s="918"/>
      <c r="H215" s="106"/>
    </row>
    <row r="216" spans="1:8">
      <c r="A216" s="18"/>
      <c r="B216" s="919"/>
      <c r="C216" s="919"/>
      <c r="D216" s="919"/>
      <c r="E216" s="19"/>
      <c r="F216" s="918"/>
      <c r="G216" s="918"/>
      <c r="H216" s="106"/>
    </row>
    <row r="217" spans="1:8">
      <c r="A217" s="18"/>
      <c r="B217" s="919"/>
      <c r="C217" s="919"/>
      <c r="D217" s="919"/>
      <c r="E217" s="19"/>
      <c r="F217" s="918"/>
      <c r="G217" s="918"/>
      <c r="H217" s="106"/>
    </row>
    <row r="218" spans="1:8">
      <c r="A218" s="18"/>
      <c r="B218" s="919"/>
      <c r="C218" s="919"/>
      <c r="D218" s="919"/>
      <c r="E218" s="19"/>
      <c r="F218" s="918"/>
      <c r="G218" s="918"/>
      <c r="H218" s="106"/>
    </row>
    <row r="219" spans="1:8">
      <c r="A219" s="18"/>
      <c r="B219" s="919"/>
      <c r="C219" s="919"/>
      <c r="D219" s="919"/>
      <c r="E219" s="19"/>
      <c r="F219" s="918"/>
      <c r="G219" s="918"/>
      <c r="H219" s="106"/>
    </row>
    <row r="220" spans="1:8">
      <c r="A220" s="18"/>
      <c r="B220" s="919"/>
      <c r="C220" s="919"/>
      <c r="D220" s="919"/>
      <c r="E220" s="19"/>
      <c r="F220" s="918"/>
      <c r="G220" s="918"/>
      <c r="H220" s="106"/>
    </row>
    <row r="221" spans="1:8">
      <c r="A221" s="18"/>
      <c r="B221" s="919"/>
      <c r="C221" s="919"/>
      <c r="D221" s="919"/>
      <c r="E221" s="19"/>
      <c r="F221" s="918"/>
      <c r="G221" s="918"/>
      <c r="H221" s="106"/>
    </row>
    <row r="222" spans="1:8">
      <c r="A222" s="18"/>
      <c r="B222" s="919"/>
      <c r="C222" s="919"/>
      <c r="D222" s="919"/>
      <c r="E222" s="19"/>
      <c r="F222" s="918"/>
      <c r="G222" s="918"/>
      <c r="H222" s="106"/>
    </row>
    <row r="223" spans="1:8">
      <c r="A223" s="18"/>
      <c r="B223" s="919"/>
      <c r="C223" s="919"/>
      <c r="D223" s="919"/>
      <c r="E223" s="19"/>
      <c r="F223" s="918"/>
      <c r="G223" s="918"/>
      <c r="H223" s="106"/>
    </row>
    <row r="224" spans="1:8">
      <c r="A224" s="18"/>
      <c r="B224" s="919"/>
      <c r="C224" s="919"/>
      <c r="D224" s="919"/>
      <c r="E224" s="19"/>
      <c r="F224" s="918"/>
      <c r="G224" s="918"/>
      <c r="H224" s="106"/>
    </row>
    <row r="225" spans="1:8">
      <c r="A225" s="18"/>
      <c r="B225" s="919"/>
      <c r="C225" s="919"/>
      <c r="D225" s="919"/>
      <c r="E225" s="19"/>
      <c r="F225" s="918"/>
      <c r="G225" s="918"/>
      <c r="H225" s="106"/>
    </row>
    <row r="226" spans="1:8">
      <c r="A226" s="18"/>
      <c r="B226" s="919"/>
      <c r="C226" s="919"/>
      <c r="D226" s="919"/>
      <c r="E226" s="19"/>
      <c r="F226" s="918"/>
      <c r="G226" s="918"/>
      <c r="H226" s="106"/>
    </row>
    <row r="227" spans="1:8">
      <c r="A227" s="18"/>
      <c r="B227" s="919"/>
      <c r="C227" s="919"/>
      <c r="D227" s="919"/>
      <c r="E227" s="19"/>
      <c r="F227" s="918"/>
      <c r="G227" s="918"/>
      <c r="H227" s="106"/>
    </row>
    <row r="228" spans="1:8">
      <c r="A228" s="18"/>
      <c r="B228" s="919"/>
      <c r="C228" s="919"/>
      <c r="D228" s="919"/>
      <c r="E228" s="19"/>
      <c r="F228" s="918"/>
      <c r="G228" s="918"/>
      <c r="H228" s="106"/>
    </row>
    <row r="229" spans="1:8">
      <c r="A229" s="18"/>
      <c r="B229" s="919"/>
      <c r="C229" s="919"/>
      <c r="D229" s="919"/>
      <c r="E229" s="19"/>
      <c r="F229" s="918"/>
      <c r="G229" s="918"/>
      <c r="H229" s="106"/>
    </row>
    <row r="230" spans="1:8">
      <c r="A230" s="18"/>
      <c r="B230" s="919"/>
      <c r="C230" s="919"/>
      <c r="D230" s="919"/>
      <c r="E230" s="19"/>
      <c r="F230" s="918"/>
      <c r="G230" s="918"/>
      <c r="H230" s="106"/>
    </row>
    <row r="231" spans="1:8">
      <c r="A231" s="18"/>
      <c r="B231" s="919"/>
      <c r="C231" s="919"/>
      <c r="D231" s="919"/>
      <c r="E231" s="19"/>
      <c r="F231" s="918"/>
      <c r="G231" s="918"/>
      <c r="H231" s="106"/>
    </row>
    <row r="232" spans="1:8">
      <c r="A232" s="18"/>
      <c r="B232" s="919"/>
      <c r="C232" s="919"/>
      <c r="D232" s="919"/>
      <c r="E232" s="19"/>
      <c r="F232" s="918"/>
      <c r="G232" s="918"/>
      <c r="H232" s="106"/>
    </row>
    <row r="233" spans="1:8">
      <c r="A233" s="18"/>
      <c r="B233" s="919"/>
      <c r="C233" s="919"/>
      <c r="D233" s="919"/>
      <c r="E233" s="19"/>
      <c r="F233" s="918"/>
      <c r="G233" s="918"/>
      <c r="H233" s="106"/>
    </row>
    <row r="234" spans="1:8">
      <c r="A234" s="18"/>
      <c r="B234" s="919"/>
      <c r="C234" s="919"/>
      <c r="D234" s="919"/>
      <c r="E234" s="19"/>
      <c r="F234" s="918"/>
      <c r="G234" s="918"/>
      <c r="H234" s="106"/>
    </row>
    <row r="235" spans="1:8">
      <c r="A235" s="18"/>
      <c r="B235" s="919"/>
      <c r="C235" s="919"/>
      <c r="D235" s="919"/>
      <c r="E235" s="19"/>
      <c r="F235" s="918"/>
      <c r="G235" s="918"/>
      <c r="H235" s="106"/>
    </row>
    <row r="236" spans="1:8">
      <c r="A236" s="18"/>
      <c r="B236" s="919"/>
      <c r="C236" s="919"/>
      <c r="D236" s="919"/>
      <c r="E236" s="19"/>
      <c r="F236" s="918"/>
      <c r="G236" s="918"/>
      <c r="H236" s="106"/>
    </row>
    <row r="237" spans="1:8">
      <c r="A237" s="18"/>
      <c r="B237" s="919"/>
      <c r="C237" s="919"/>
      <c r="D237" s="919"/>
      <c r="E237" s="19"/>
      <c r="F237" s="918"/>
      <c r="G237" s="918"/>
      <c r="H237" s="106"/>
    </row>
    <row r="238" spans="1:8">
      <c r="A238" s="18"/>
      <c r="B238" s="919"/>
      <c r="C238" s="919"/>
      <c r="D238" s="919"/>
      <c r="E238" s="19"/>
      <c r="F238" s="918"/>
      <c r="G238" s="918"/>
      <c r="H238" s="106"/>
    </row>
    <row r="239" spans="1:8">
      <c r="A239" s="18"/>
      <c r="B239" s="919"/>
      <c r="C239" s="919"/>
      <c r="D239" s="919"/>
      <c r="E239" s="19"/>
      <c r="F239" s="918"/>
      <c r="G239" s="918"/>
      <c r="H239" s="106"/>
    </row>
    <row r="240" spans="1:8">
      <c r="A240" s="18"/>
      <c r="B240" s="919"/>
      <c r="C240" s="919"/>
      <c r="D240" s="919"/>
      <c r="E240" s="19"/>
      <c r="F240" s="918"/>
      <c r="G240" s="918"/>
      <c r="H240" s="106"/>
    </row>
    <row r="241" spans="1:8">
      <c r="A241" s="18"/>
      <c r="B241" s="919"/>
      <c r="C241" s="919"/>
      <c r="D241" s="919"/>
      <c r="E241" s="19"/>
      <c r="F241" s="918"/>
      <c r="G241" s="918"/>
      <c r="H241" s="106"/>
    </row>
    <row r="242" spans="1:8">
      <c r="A242" s="18"/>
      <c r="B242" s="919"/>
      <c r="C242" s="919"/>
      <c r="D242" s="919"/>
      <c r="E242" s="19"/>
      <c r="F242" s="918"/>
      <c r="G242" s="918"/>
      <c r="H242" s="106"/>
    </row>
    <row r="243" spans="1:8">
      <c r="A243" s="18"/>
      <c r="B243" s="919"/>
      <c r="C243" s="919"/>
      <c r="D243" s="919"/>
      <c r="E243" s="20"/>
      <c r="F243" s="918"/>
      <c r="G243" s="918"/>
      <c r="H243" s="106"/>
    </row>
    <row r="244" spans="1:8">
      <c r="A244" s="18"/>
      <c r="B244" s="919"/>
      <c r="C244" s="919"/>
      <c r="D244" s="919"/>
      <c r="E244" s="20"/>
      <c r="F244" s="918"/>
      <c r="G244" s="918"/>
      <c r="H244" s="106"/>
    </row>
    <row r="245" spans="1:8">
      <c r="A245" s="18"/>
      <c r="B245" s="919"/>
      <c r="C245" s="919"/>
      <c r="D245" s="919"/>
      <c r="E245" s="20"/>
      <c r="F245" s="918"/>
      <c r="G245" s="918"/>
      <c r="H245" s="106"/>
    </row>
    <row r="246" spans="1:8">
      <c r="A246" s="18"/>
      <c r="B246" s="919"/>
      <c r="C246" s="919"/>
      <c r="D246" s="919"/>
      <c r="E246" s="20"/>
      <c r="F246" s="918"/>
      <c r="G246" s="918"/>
      <c r="H246" s="106"/>
    </row>
    <row r="247" spans="1:8">
      <c r="A247" s="18"/>
      <c r="B247" s="919" t="s">
        <v>1046</v>
      </c>
      <c r="C247" s="919"/>
      <c r="D247" s="919"/>
      <c r="E247" s="20"/>
      <c r="F247" s="918" t="s">
        <v>1046</v>
      </c>
      <c r="G247" s="918"/>
      <c r="H247" s="106"/>
    </row>
    <row r="248" spans="1:8">
      <c r="B248" s="6"/>
      <c r="C248" s="6"/>
      <c r="D248" s="6"/>
    </row>
    <row r="249" spans="1:8">
      <c r="B249" s="6"/>
      <c r="C249" s="6"/>
      <c r="D249" s="6"/>
    </row>
    <row r="250" spans="1:8">
      <c r="B250" s="6"/>
      <c r="C250" s="6"/>
      <c r="D250" s="6"/>
    </row>
    <row r="251" spans="1:8">
      <c r="B251" s="6"/>
      <c r="C251" s="6"/>
      <c r="D251" s="6"/>
    </row>
    <row r="252" spans="1:8">
      <c r="B252" s="6"/>
      <c r="C252" s="6"/>
      <c r="D252" s="6"/>
    </row>
    <row r="253" spans="1:8">
      <c r="B253" s="6"/>
      <c r="C253" s="6"/>
      <c r="D253" s="6"/>
    </row>
    <row r="254" spans="1:8">
      <c r="B254" s="6"/>
      <c r="C254" s="6"/>
      <c r="D254" s="6"/>
    </row>
    <row r="255" spans="1:8">
      <c r="B255" s="6"/>
      <c r="C255" s="6"/>
      <c r="D255" s="6"/>
    </row>
    <row r="256" spans="1:8">
      <c r="B256" s="6"/>
      <c r="C256" s="6"/>
      <c r="D256" s="6"/>
    </row>
    <row r="257" spans="2:4">
      <c r="B257" s="6"/>
      <c r="C257" s="6"/>
      <c r="D257" s="6"/>
    </row>
    <row r="258" spans="2:4">
      <c r="B258" s="6"/>
      <c r="C258" s="6"/>
      <c r="D258" s="6"/>
    </row>
    <row r="259" spans="2:4">
      <c r="B259" s="6"/>
      <c r="C259" s="6"/>
      <c r="D259" s="6"/>
    </row>
    <row r="260" spans="2:4">
      <c r="B260" s="6"/>
      <c r="C260" s="6"/>
      <c r="D260" s="6"/>
    </row>
    <row r="261" spans="2:4">
      <c r="B261" s="6"/>
      <c r="C261" s="6"/>
      <c r="D261" s="6"/>
    </row>
    <row r="262" spans="2:4">
      <c r="B262" s="6"/>
      <c r="C262" s="6"/>
      <c r="D262" s="6"/>
    </row>
    <row r="263" spans="2:4">
      <c r="B263" s="6"/>
      <c r="C263" s="6"/>
      <c r="D263" s="6"/>
    </row>
    <row r="264" spans="2:4">
      <c r="B264" s="6"/>
      <c r="C264" s="6"/>
      <c r="D264" s="6"/>
    </row>
    <row r="265" spans="2:4">
      <c r="B265" s="6"/>
      <c r="C265" s="6"/>
      <c r="D265" s="6"/>
    </row>
    <row r="266" spans="2:4">
      <c r="B266" s="6"/>
      <c r="C266" s="6"/>
      <c r="D266" s="6"/>
    </row>
    <row r="267" spans="2:4">
      <c r="B267" s="6"/>
      <c r="C267" s="6"/>
      <c r="D267" s="6"/>
    </row>
    <row r="268" spans="2:4">
      <c r="B268" s="6"/>
      <c r="C268" s="6"/>
      <c r="D268" s="6"/>
    </row>
    <row r="269" spans="2:4">
      <c r="B269" s="6"/>
      <c r="C269" s="6"/>
      <c r="D269" s="6"/>
    </row>
    <row r="270" spans="2:4">
      <c r="B270" s="6"/>
      <c r="C270" s="6"/>
      <c r="D270" s="6"/>
    </row>
    <row r="271" spans="2:4">
      <c r="B271" s="6"/>
      <c r="C271" s="6"/>
      <c r="D271" s="6"/>
    </row>
    <row r="272" spans="2:4">
      <c r="B272" s="6"/>
      <c r="C272" s="6"/>
      <c r="D272" s="6"/>
    </row>
    <row r="273" spans="2:4">
      <c r="B273" s="6"/>
      <c r="C273" s="6"/>
      <c r="D273" s="6"/>
    </row>
    <row r="274" spans="2:4">
      <c r="B274" s="6"/>
      <c r="C274" s="6"/>
      <c r="D274" s="6"/>
    </row>
    <row r="275" spans="2:4">
      <c r="B275" s="6"/>
      <c r="C275" s="6"/>
      <c r="D275" s="6"/>
    </row>
    <row r="276" spans="2:4">
      <c r="B276" s="6"/>
      <c r="C276" s="6"/>
      <c r="D276" s="6"/>
    </row>
    <row r="277" spans="2:4">
      <c r="B277" s="6"/>
      <c r="C277" s="6"/>
      <c r="D277" s="6"/>
    </row>
    <row r="278" spans="2:4">
      <c r="B278" s="6"/>
      <c r="C278" s="6"/>
      <c r="D278" s="6"/>
    </row>
    <row r="279" spans="2:4">
      <c r="B279" s="6"/>
      <c r="C279" s="6"/>
      <c r="D279" s="6"/>
    </row>
    <row r="280" spans="2:4">
      <c r="B280" s="6"/>
      <c r="C280" s="6"/>
      <c r="D280" s="6"/>
    </row>
    <row r="281" spans="2:4">
      <c r="B281" s="6"/>
      <c r="C281" s="6"/>
      <c r="D281" s="6"/>
    </row>
    <row r="282" spans="2:4">
      <c r="B282" s="6"/>
      <c r="C282" s="6"/>
      <c r="D282" s="6"/>
    </row>
    <row r="283" spans="2:4">
      <c r="B283" s="6"/>
      <c r="C283" s="6"/>
      <c r="D283" s="6"/>
    </row>
    <row r="284" spans="2:4">
      <c r="B284" s="6"/>
      <c r="C284" s="6"/>
      <c r="D284" s="6"/>
    </row>
    <row r="285" spans="2:4">
      <c r="B285" s="6"/>
      <c r="C285" s="6"/>
      <c r="D285" s="6"/>
    </row>
    <row r="286" spans="2:4">
      <c r="B286" s="6"/>
      <c r="C286" s="6"/>
      <c r="D286" s="6"/>
    </row>
    <row r="287" spans="2:4">
      <c r="B287" s="6"/>
      <c r="C287" s="6"/>
      <c r="D287" s="6"/>
    </row>
    <row r="288" spans="2:4">
      <c r="B288" s="6"/>
      <c r="C288" s="6"/>
      <c r="D288" s="6"/>
    </row>
    <row r="289" spans="2:4">
      <c r="B289" s="6"/>
      <c r="C289" s="6"/>
      <c r="D289" s="6"/>
    </row>
    <row r="290" spans="2:4">
      <c r="B290" s="6"/>
      <c r="C290" s="6"/>
      <c r="D290" s="6"/>
    </row>
    <row r="291" spans="2:4">
      <c r="B291" s="6"/>
      <c r="C291" s="6"/>
      <c r="D291" s="6"/>
    </row>
    <row r="292" spans="2:4">
      <c r="B292" s="6"/>
      <c r="C292" s="6"/>
      <c r="D292" s="6"/>
    </row>
    <row r="293" spans="2:4">
      <c r="B293" s="6"/>
      <c r="C293" s="6"/>
      <c r="D293" s="6"/>
    </row>
    <row r="294" spans="2:4">
      <c r="B294" s="6"/>
      <c r="C294" s="6"/>
      <c r="D294" s="6"/>
    </row>
    <row r="295" spans="2:4">
      <c r="B295" s="6"/>
      <c r="C295" s="6"/>
      <c r="D295" s="6"/>
    </row>
    <row r="296" spans="2:4">
      <c r="B296" s="6"/>
      <c r="C296" s="6"/>
      <c r="D296" s="6"/>
    </row>
    <row r="297" spans="2:4">
      <c r="B297" s="6"/>
      <c r="C297" s="6"/>
      <c r="D297" s="6"/>
    </row>
    <row r="298" spans="2:4">
      <c r="B298" s="6"/>
      <c r="C298" s="6"/>
      <c r="D298" s="6"/>
    </row>
    <row r="299" spans="2:4">
      <c r="B299" s="6"/>
      <c r="C299" s="6"/>
      <c r="D299" s="6"/>
    </row>
    <row r="300" spans="2:4">
      <c r="B300" s="6"/>
      <c r="C300" s="6"/>
      <c r="D300" s="6"/>
    </row>
    <row r="301" spans="2:4">
      <c r="B301" s="6"/>
      <c r="C301" s="6"/>
      <c r="D301" s="6"/>
    </row>
    <row r="302" spans="2:4">
      <c r="B302" s="6"/>
      <c r="C302" s="6"/>
      <c r="D302" s="6"/>
    </row>
    <row r="303" spans="2:4">
      <c r="B303" s="6"/>
      <c r="C303" s="6"/>
      <c r="D303" s="6"/>
    </row>
    <row r="304" spans="2:4">
      <c r="B304" s="6"/>
      <c r="C304" s="6"/>
      <c r="D304" s="6"/>
    </row>
    <row r="305" spans="2:4">
      <c r="B305" s="6"/>
      <c r="C305" s="6"/>
      <c r="D305" s="6"/>
    </row>
    <row r="306" spans="2:4">
      <c r="B306" s="6"/>
      <c r="C306" s="6"/>
      <c r="D306" s="6"/>
    </row>
    <row r="307" spans="2:4">
      <c r="B307" s="6"/>
      <c r="C307" s="6"/>
      <c r="D307" s="6"/>
    </row>
    <row r="308" spans="2:4">
      <c r="B308" s="6"/>
      <c r="C308" s="6"/>
      <c r="D308" s="6"/>
    </row>
    <row r="309" spans="2:4">
      <c r="B309" s="6"/>
      <c r="C309" s="6"/>
      <c r="D309" s="6"/>
    </row>
  </sheetData>
  <sheetProtection password="C5B1" sheet="1" objects="1" scenarios="1"/>
  <mergeCells count="471">
    <mergeCell ref="B241:D241"/>
    <mergeCell ref="F241:G241"/>
    <mergeCell ref="B242:D242"/>
    <mergeCell ref="F242:G242"/>
    <mergeCell ref="B246:D246"/>
    <mergeCell ref="F246:G246"/>
    <mergeCell ref="B247:D247"/>
    <mergeCell ref="F247:G247"/>
    <mergeCell ref="B243:D243"/>
    <mergeCell ref="F243:G243"/>
    <mergeCell ref="B244:D244"/>
    <mergeCell ref="F244:G244"/>
    <mergeCell ref="B245:D245"/>
    <mergeCell ref="F245:G245"/>
    <mergeCell ref="B236:D236"/>
    <mergeCell ref="F236:G236"/>
    <mergeCell ref="B237:D237"/>
    <mergeCell ref="F237:G237"/>
    <mergeCell ref="B238:D238"/>
    <mergeCell ref="F238:G238"/>
    <mergeCell ref="B239:D239"/>
    <mergeCell ref="F239:G239"/>
    <mergeCell ref="B240:D240"/>
    <mergeCell ref="F240:G240"/>
    <mergeCell ref="B231:D231"/>
    <mergeCell ref="F231:G231"/>
    <mergeCell ref="B232:D232"/>
    <mergeCell ref="F232:G232"/>
    <mergeCell ref="B233:D233"/>
    <mergeCell ref="F233:G233"/>
    <mergeCell ref="B234:D234"/>
    <mergeCell ref="F234:G234"/>
    <mergeCell ref="B235:D235"/>
    <mergeCell ref="F235:G235"/>
    <mergeCell ref="B226:D226"/>
    <mergeCell ref="F226:G226"/>
    <mergeCell ref="B227:D227"/>
    <mergeCell ref="F227:G227"/>
    <mergeCell ref="B228:D228"/>
    <mergeCell ref="F228:G228"/>
    <mergeCell ref="B229:D229"/>
    <mergeCell ref="F229:G229"/>
    <mergeCell ref="B230:D230"/>
    <mergeCell ref="F230:G230"/>
    <mergeCell ref="B221:D221"/>
    <mergeCell ref="F221:G221"/>
    <mergeCell ref="B222:D222"/>
    <mergeCell ref="F222:G222"/>
    <mergeCell ref="B223:D223"/>
    <mergeCell ref="F223:G223"/>
    <mergeCell ref="B224:D224"/>
    <mergeCell ref="F224:G224"/>
    <mergeCell ref="B225:D225"/>
    <mergeCell ref="F225:G225"/>
    <mergeCell ref="B216:D216"/>
    <mergeCell ref="F216:G216"/>
    <mergeCell ref="B217:D217"/>
    <mergeCell ref="F217:G217"/>
    <mergeCell ref="B218:D218"/>
    <mergeCell ref="F218:G218"/>
    <mergeCell ref="B219:D219"/>
    <mergeCell ref="F219:G219"/>
    <mergeCell ref="B220:D220"/>
    <mergeCell ref="F220:G220"/>
    <mergeCell ref="B211:D211"/>
    <mergeCell ref="F211:G211"/>
    <mergeCell ref="B212:D212"/>
    <mergeCell ref="F212:G212"/>
    <mergeCell ref="B213:D213"/>
    <mergeCell ref="F213:G213"/>
    <mergeCell ref="B214:D214"/>
    <mergeCell ref="F214:G214"/>
    <mergeCell ref="B215:D215"/>
    <mergeCell ref="F215:G215"/>
    <mergeCell ref="B206:D206"/>
    <mergeCell ref="F206:G206"/>
    <mergeCell ref="B207:D207"/>
    <mergeCell ref="F207:G207"/>
    <mergeCell ref="B208:D208"/>
    <mergeCell ref="F208:G208"/>
    <mergeCell ref="B209:D209"/>
    <mergeCell ref="F209:G209"/>
    <mergeCell ref="B210:D210"/>
    <mergeCell ref="F210:G210"/>
    <mergeCell ref="B201:D201"/>
    <mergeCell ref="F201:G201"/>
    <mergeCell ref="B202:D202"/>
    <mergeCell ref="F202:G202"/>
    <mergeCell ref="B200:D200"/>
    <mergeCell ref="F203:G203"/>
    <mergeCell ref="B204:D204"/>
    <mergeCell ref="F204:G204"/>
    <mergeCell ref="B205:D205"/>
    <mergeCell ref="F205:G205"/>
    <mergeCell ref="B203:D203"/>
    <mergeCell ref="A1:B1"/>
    <mergeCell ref="B11:C11"/>
    <mergeCell ref="C14:E14"/>
    <mergeCell ref="F14:G14"/>
    <mergeCell ref="C1:D1"/>
    <mergeCell ref="F200:G200"/>
    <mergeCell ref="B15:D15"/>
    <mergeCell ref="F15:G15"/>
    <mergeCell ref="B18:D18"/>
    <mergeCell ref="F18:G18"/>
    <mergeCell ref="B22:D22"/>
    <mergeCell ref="F22:G22"/>
    <mergeCell ref="B19:D19"/>
    <mergeCell ref="F19:G19"/>
    <mergeCell ref="B20:D20"/>
    <mergeCell ref="F20:G20"/>
    <mergeCell ref="B16:D16"/>
    <mergeCell ref="F16:G16"/>
    <mergeCell ref="B17:D17"/>
    <mergeCell ref="F17:G17"/>
    <mergeCell ref="B21:D21"/>
    <mergeCell ref="F21:G21"/>
    <mergeCell ref="B27:D27"/>
    <mergeCell ref="F27:G27"/>
    <mergeCell ref="B28:D28"/>
    <mergeCell ref="F28:G28"/>
    <mergeCell ref="B25:D25"/>
    <mergeCell ref="F25:G25"/>
    <mergeCell ref="B26:D26"/>
    <mergeCell ref="F26:G26"/>
    <mergeCell ref="B23:D23"/>
    <mergeCell ref="F23:G23"/>
    <mergeCell ref="B24:D24"/>
    <mergeCell ref="F24:G24"/>
    <mergeCell ref="B33:D33"/>
    <mergeCell ref="F33:G33"/>
    <mergeCell ref="B34:D34"/>
    <mergeCell ref="F34:G34"/>
    <mergeCell ref="B31:D31"/>
    <mergeCell ref="F31:G31"/>
    <mergeCell ref="B32:D32"/>
    <mergeCell ref="F32:G32"/>
    <mergeCell ref="B29:D29"/>
    <mergeCell ref="F29:G29"/>
    <mergeCell ref="B30:D30"/>
    <mergeCell ref="F30:G30"/>
    <mergeCell ref="B39:D39"/>
    <mergeCell ref="F39:G39"/>
    <mergeCell ref="B40:D40"/>
    <mergeCell ref="F40:G40"/>
    <mergeCell ref="B37:D37"/>
    <mergeCell ref="F37:G37"/>
    <mergeCell ref="B38:D38"/>
    <mergeCell ref="F38:G38"/>
    <mergeCell ref="B35:D35"/>
    <mergeCell ref="F35:G35"/>
    <mergeCell ref="B36:D36"/>
    <mergeCell ref="F36:G36"/>
    <mergeCell ref="B45:D45"/>
    <mergeCell ref="F45:G45"/>
    <mergeCell ref="B46:D46"/>
    <mergeCell ref="F46:G46"/>
    <mergeCell ref="B43:D43"/>
    <mergeCell ref="F43:G43"/>
    <mergeCell ref="B44:D44"/>
    <mergeCell ref="F44:G44"/>
    <mergeCell ref="B41:D41"/>
    <mergeCell ref="F41:G41"/>
    <mergeCell ref="B42:D42"/>
    <mergeCell ref="F42:G42"/>
    <mergeCell ref="B51:D51"/>
    <mergeCell ref="F51:G51"/>
    <mergeCell ref="B52:D52"/>
    <mergeCell ref="F52:G52"/>
    <mergeCell ref="B49:D49"/>
    <mergeCell ref="F49:G49"/>
    <mergeCell ref="B50:D50"/>
    <mergeCell ref="F50:G50"/>
    <mergeCell ref="B47:D47"/>
    <mergeCell ref="F47:G47"/>
    <mergeCell ref="B48:D48"/>
    <mergeCell ref="F48:G48"/>
    <mergeCell ref="B57:D57"/>
    <mergeCell ref="F57:G57"/>
    <mergeCell ref="B58:D58"/>
    <mergeCell ref="F58:G58"/>
    <mergeCell ref="B55:D55"/>
    <mergeCell ref="F55:G55"/>
    <mergeCell ref="B56:D56"/>
    <mergeCell ref="F56:G56"/>
    <mergeCell ref="B53:D53"/>
    <mergeCell ref="F53:G53"/>
    <mergeCell ref="B54:D54"/>
    <mergeCell ref="F54:G54"/>
    <mergeCell ref="B63:D63"/>
    <mergeCell ref="F63:G63"/>
    <mergeCell ref="B64:D64"/>
    <mergeCell ref="F64:G64"/>
    <mergeCell ref="B61:D61"/>
    <mergeCell ref="F61:G61"/>
    <mergeCell ref="B62:D62"/>
    <mergeCell ref="F62:G62"/>
    <mergeCell ref="B59:D59"/>
    <mergeCell ref="F59:G59"/>
    <mergeCell ref="B60:D60"/>
    <mergeCell ref="F60:G60"/>
    <mergeCell ref="B69:D69"/>
    <mergeCell ref="F69:G69"/>
    <mergeCell ref="B70:D70"/>
    <mergeCell ref="F70:G70"/>
    <mergeCell ref="B67:D67"/>
    <mergeCell ref="F67:G67"/>
    <mergeCell ref="B68:D68"/>
    <mergeCell ref="F68:G68"/>
    <mergeCell ref="B65:D65"/>
    <mergeCell ref="F65:G65"/>
    <mergeCell ref="B66:D66"/>
    <mergeCell ref="F66:G66"/>
    <mergeCell ref="B75:D75"/>
    <mergeCell ref="F75:G75"/>
    <mergeCell ref="B76:D76"/>
    <mergeCell ref="F76:G76"/>
    <mergeCell ref="B73:D73"/>
    <mergeCell ref="F73:G73"/>
    <mergeCell ref="B74:D74"/>
    <mergeCell ref="F74:G74"/>
    <mergeCell ref="B71:D71"/>
    <mergeCell ref="F71:G71"/>
    <mergeCell ref="B72:D72"/>
    <mergeCell ref="F72:G72"/>
    <mergeCell ref="B81:D81"/>
    <mergeCell ref="F81:G81"/>
    <mergeCell ref="B82:D82"/>
    <mergeCell ref="F82:G82"/>
    <mergeCell ref="B79:D79"/>
    <mergeCell ref="F79:G79"/>
    <mergeCell ref="B80:D80"/>
    <mergeCell ref="F80:G80"/>
    <mergeCell ref="B77:D77"/>
    <mergeCell ref="F77:G77"/>
    <mergeCell ref="B78:D78"/>
    <mergeCell ref="F78:G78"/>
    <mergeCell ref="B87:D87"/>
    <mergeCell ref="F87:G87"/>
    <mergeCell ref="B88:D88"/>
    <mergeCell ref="F88:G88"/>
    <mergeCell ref="B85:D85"/>
    <mergeCell ref="F85:G85"/>
    <mergeCell ref="B86:D86"/>
    <mergeCell ref="F86:G86"/>
    <mergeCell ref="B83:D83"/>
    <mergeCell ref="F83:G83"/>
    <mergeCell ref="B84:D84"/>
    <mergeCell ref="F84:G84"/>
    <mergeCell ref="B93:D93"/>
    <mergeCell ref="F93:G93"/>
    <mergeCell ref="B94:D94"/>
    <mergeCell ref="F94:G94"/>
    <mergeCell ref="B91:D91"/>
    <mergeCell ref="F91:G91"/>
    <mergeCell ref="B92:D92"/>
    <mergeCell ref="F92:G92"/>
    <mergeCell ref="B89:D89"/>
    <mergeCell ref="F89:G89"/>
    <mergeCell ref="B90:D90"/>
    <mergeCell ref="F90:G90"/>
    <mergeCell ref="B99:D99"/>
    <mergeCell ref="F99:G99"/>
    <mergeCell ref="B100:D100"/>
    <mergeCell ref="F100:G100"/>
    <mergeCell ref="B97:D97"/>
    <mergeCell ref="F97:G97"/>
    <mergeCell ref="B98:D98"/>
    <mergeCell ref="F98:G98"/>
    <mergeCell ref="B95:D95"/>
    <mergeCell ref="F95:G95"/>
    <mergeCell ref="B96:D96"/>
    <mergeCell ref="F96:G96"/>
    <mergeCell ref="B105:D105"/>
    <mergeCell ref="F105:G105"/>
    <mergeCell ref="B106:D106"/>
    <mergeCell ref="F106:G106"/>
    <mergeCell ref="B103:D103"/>
    <mergeCell ref="F103:G103"/>
    <mergeCell ref="B104:D104"/>
    <mergeCell ref="F104:G104"/>
    <mergeCell ref="B101:D101"/>
    <mergeCell ref="F101:G101"/>
    <mergeCell ref="B102:D102"/>
    <mergeCell ref="F102:G102"/>
    <mergeCell ref="B111:D111"/>
    <mergeCell ref="F111:G111"/>
    <mergeCell ref="B112:D112"/>
    <mergeCell ref="F112:G112"/>
    <mergeCell ref="B109:D109"/>
    <mergeCell ref="F109:G109"/>
    <mergeCell ref="B110:D110"/>
    <mergeCell ref="F110:G110"/>
    <mergeCell ref="B107:D107"/>
    <mergeCell ref="F107:G107"/>
    <mergeCell ref="B108:D108"/>
    <mergeCell ref="F108:G108"/>
    <mergeCell ref="B117:D117"/>
    <mergeCell ref="F117:G117"/>
    <mergeCell ref="B118:D118"/>
    <mergeCell ref="F118:G118"/>
    <mergeCell ref="B115:D115"/>
    <mergeCell ref="F115:G115"/>
    <mergeCell ref="B116:D116"/>
    <mergeCell ref="F116:G116"/>
    <mergeCell ref="B113:D113"/>
    <mergeCell ref="F113:G113"/>
    <mergeCell ref="B114:D114"/>
    <mergeCell ref="F114:G114"/>
    <mergeCell ref="B123:D123"/>
    <mergeCell ref="F123:G123"/>
    <mergeCell ref="B124:D124"/>
    <mergeCell ref="F124:G124"/>
    <mergeCell ref="B121:D121"/>
    <mergeCell ref="F121:G121"/>
    <mergeCell ref="B122:D122"/>
    <mergeCell ref="F122:G122"/>
    <mergeCell ref="B119:D119"/>
    <mergeCell ref="F119:G119"/>
    <mergeCell ref="B120:D120"/>
    <mergeCell ref="F120:G120"/>
    <mergeCell ref="B129:D129"/>
    <mergeCell ref="F129:G129"/>
    <mergeCell ref="B130:D130"/>
    <mergeCell ref="F130:G130"/>
    <mergeCell ref="B127:D127"/>
    <mergeCell ref="F127:G127"/>
    <mergeCell ref="B128:D128"/>
    <mergeCell ref="F128:G128"/>
    <mergeCell ref="B125:D125"/>
    <mergeCell ref="F125:G125"/>
    <mergeCell ref="B126:D126"/>
    <mergeCell ref="F126:G126"/>
    <mergeCell ref="B135:D135"/>
    <mergeCell ref="F135:G135"/>
    <mergeCell ref="B136:D136"/>
    <mergeCell ref="F136:G136"/>
    <mergeCell ref="B133:D133"/>
    <mergeCell ref="F133:G133"/>
    <mergeCell ref="B134:D134"/>
    <mergeCell ref="F134:G134"/>
    <mergeCell ref="B131:D131"/>
    <mergeCell ref="F131:G131"/>
    <mergeCell ref="B132:D132"/>
    <mergeCell ref="F132:G132"/>
    <mergeCell ref="B141:D141"/>
    <mergeCell ref="F141:G141"/>
    <mergeCell ref="B142:D142"/>
    <mergeCell ref="F142:G142"/>
    <mergeCell ref="B139:D139"/>
    <mergeCell ref="F139:G139"/>
    <mergeCell ref="B140:D140"/>
    <mergeCell ref="F140:G140"/>
    <mergeCell ref="B137:D137"/>
    <mergeCell ref="F137:G137"/>
    <mergeCell ref="B138:D138"/>
    <mergeCell ref="F138:G138"/>
    <mergeCell ref="B147:D147"/>
    <mergeCell ref="F147:G147"/>
    <mergeCell ref="B148:D148"/>
    <mergeCell ref="F148:G148"/>
    <mergeCell ref="B145:D145"/>
    <mergeCell ref="F145:G145"/>
    <mergeCell ref="B146:D146"/>
    <mergeCell ref="F146:G146"/>
    <mergeCell ref="B143:D143"/>
    <mergeCell ref="F143:G143"/>
    <mergeCell ref="B144:D144"/>
    <mergeCell ref="F144:G144"/>
    <mergeCell ref="B153:D153"/>
    <mergeCell ref="F153:G153"/>
    <mergeCell ref="B154:D154"/>
    <mergeCell ref="F154:G154"/>
    <mergeCell ref="B151:D151"/>
    <mergeCell ref="F151:G151"/>
    <mergeCell ref="B152:D152"/>
    <mergeCell ref="F152:G152"/>
    <mergeCell ref="B149:D149"/>
    <mergeCell ref="F149:G149"/>
    <mergeCell ref="B150:D150"/>
    <mergeCell ref="F150:G150"/>
    <mergeCell ref="B159:D159"/>
    <mergeCell ref="F159:G159"/>
    <mergeCell ref="B160:D160"/>
    <mergeCell ref="F160:G160"/>
    <mergeCell ref="B157:D157"/>
    <mergeCell ref="F157:G157"/>
    <mergeCell ref="B158:D158"/>
    <mergeCell ref="F158:G158"/>
    <mergeCell ref="B155:D155"/>
    <mergeCell ref="F155:G155"/>
    <mergeCell ref="B156:D156"/>
    <mergeCell ref="F156:G156"/>
    <mergeCell ref="B165:D165"/>
    <mergeCell ref="F165:G165"/>
    <mergeCell ref="B166:D166"/>
    <mergeCell ref="F166:G166"/>
    <mergeCell ref="B163:D163"/>
    <mergeCell ref="F163:G163"/>
    <mergeCell ref="B164:D164"/>
    <mergeCell ref="F164:G164"/>
    <mergeCell ref="B161:D161"/>
    <mergeCell ref="F161:G161"/>
    <mergeCell ref="B162:D162"/>
    <mergeCell ref="F162:G162"/>
    <mergeCell ref="B171:D171"/>
    <mergeCell ref="F171:G171"/>
    <mergeCell ref="B172:D172"/>
    <mergeCell ref="F172:G172"/>
    <mergeCell ref="B169:D169"/>
    <mergeCell ref="F169:G169"/>
    <mergeCell ref="B170:D170"/>
    <mergeCell ref="F170:G170"/>
    <mergeCell ref="B167:D167"/>
    <mergeCell ref="F167:G167"/>
    <mergeCell ref="B168:D168"/>
    <mergeCell ref="F168:G168"/>
    <mergeCell ref="B177:D177"/>
    <mergeCell ref="F177:G177"/>
    <mergeCell ref="B178:D178"/>
    <mergeCell ref="F178:G178"/>
    <mergeCell ref="B175:D175"/>
    <mergeCell ref="F175:G175"/>
    <mergeCell ref="B176:D176"/>
    <mergeCell ref="F176:G176"/>
    <mergeCell ref="B173:D173"/>
    <mergeCell ref="F173:G173"/>
    <mergeCell ref="B174:D174"/>
    <mergeCell ref="F174:G174"/>
    <mergeCell ref="B183:D183"/>
    <mergeCell ref="F183:G183"/>
    <mergeCell ref="B184:D184"/>
    <mergeCell ref="F184:G184"/>
    <mergeCell ref="B181:D181"/>
    <mergeCell ref="F181:G181"/>
    <mergeCell ref="B182:D182"/>
    <mergeCell ref="F182:G182"/>
    <mergeCell ref="B179:D179"/>
    <mergeCell ref="F179:G179"/>
    <mergeCell ref="B180:D180"/>
    <mergeCell ref="F180:G180"/>
    <mergeCell ref="B187:D187"/>
    <mergeCell ref="F187:G187"/>
    <mergeCell ref="B188:D188"/>
    <mergeCell ref="F188:G188"/>
    <mergeCell ref="B189:D189"/>
    <mergeCell ref="B185:D185"/>
    <mergeCell ref="F185:G185"/>
    <mergeCell ref="B186:D186"/>
    <mergeCell ref="F186:G186"/>
    <mergeCell ref="F193:G193"/>
    <mergeCell ref="B194:D194"/>
    <mergeCell ref="F194:G194"/>
    <mergeCell ref="B191:D191"/>
    <mergeCell ref="F191:G191"/>
    <mergeCell ref="B192:D192"/>
    <mergeCell ref="F192:G192"/>
    <mergeCell ref="B193:D193"/>
    <mergeCell ref="F189:G189"/>
    <mergeCell ref="B190:D190"/>
    <mergeCell ref="F190:G190"/>
    <mergeCell ref="F197:G197"/>
    <mergeCell ref="B198:D198"/>
    <mergeCell ref="B199:D199"/>
    <mergeCell ref="B195:D195"/>
    <mergeCell ref="F195:G195"/>
    <mergeCell ref="B196:D196"/>
    <mergeCell ref="F196:G196"/>
    <mergeCell ref="B197:D197"/>
    <mergeCell ref="F198:G198"/>
    <mergeCell ref="F199:G199"/>
  </mergeCells>
  <phoneticPr fontId="0" type="noConversion"/>
  <pageMargins left="0.75" right="0.75" top="1" bottom="1" header="0.5" footer="0.5"/>
  <pageSetup orientation="portrait" horizontalDpi="300" verticalDpi="300" r:id="rId1"/>
  <headerFooter alignWithMargins="0">
    <oddFooter>&amp;L&amp;F&amp;C&amp;A&amp;RPage &amp;P</oddFooter>
  </headerFooter>
  <legacyDrawing r:id="rId2"/>
</worksheet>
</file>

<file path=xl/worksheets/sheet12.xml><?xml version="1.0" encoding="utf-8"?>
<worksheet xmlns="http://schemas.openxmlformats.org/spreadsheetml/2006/main" xmlns:r="http://schemas.openxmlformats.org/officeDocument/2006/relationships">
  <dimension ref="A1:K86"/>
  <sheetViews>
    <sheetView showGridLines="0" topLeftCell="A58" workbookViewId="0"/>
  </sheetViews>
  <sheetFormatPr defaultRowHeight="12.75"/>
  <cols>
    <col min="1" max="1" width="1.85546875" style="59" customWidth="1"/>
    <col min="2" max="2" width="2.28515625" style="59" customWidth="1"/>
    <col min="3" max="3" width="36.28515625" style="84" customWidth="1"/>
    <col min="4" max="9" width="8.7109375" style="59" customWidth="1"/>
    <col min="10" max="16384" width="9.140625" style="59"/>
  </cols>
  <sheetData>
    <row r="1" spans="1:9" ht="15.95" customHeight="1">
      <c r="A1" s="54" t="s">
        <v>628</v>
      </c>
      <c r="B1" s="54"/>
      <c r="C1" s="55"/>
      <c r="D1" s="56"/>
      <c r="E1" s="57"/>
      <c r="F1" s="57"/>
      <c r="G1" s="58"/>
      <c r="H1" s="57"/>
    </row>
    <row r="2" spans="1:9" ht="15.95" customHeight="1">
      <c r="A2" s="54" t="s">
        <v>629</v>
      </c>
      <c r="B2" s="54"/>
      <c r="C2" s="55"/>
      <c r="D2" s="57"/>
      <c r="G2" s="938">
        <f>(Cover!$B$6)</f>
        <v>0</v>
      </c>
      <c r="H2" s="885"/>
      <c r="I2" s="885"/>
    </row>
    <row r="3" spans="1:9" ht="15.95" customHeight="1">
      <c r="A3" s="57"/>
      <c r="B3" s="54"/>
      <c r="C3" s="55"/>
      <c r="D3" s="61" t="s">
        <v>1046</v>
      </c>
      <c r="E3" s="940" t="s">
        <v>36</v>
      </c>
      <c r="F3" s="940"/>
      <c r="G3" s="940"/>
      <c r="H3" s="936">
        <f>(Cover!D8)</f>
        <v>41274</v>
      </c>
      <c r="I3" s="937"/>
    </row>
    <row r="4" spans="1:9" ht="22.5" customHeight="1">
      <c r="A4" s="62" t="s">
        <v>1046</v>
      </c>
      <c r="B4" s="62"/>
      <c r="C4" s="63" t="s">
        <v>1046</v>
      </c>
      <c r="D4" s="64" t="s">
        <v>37</v>
      </c>
      <c r="E4" s="64" t="s">
        <v>38</v>
      </c>
      <c r="F4" s="64" t="s">
        <v>39</v>
      </c>
      <c r="G4" s="64" t="s">
        <v>40</v>
      </c>
      <c r="H4" s="64" t="s">
        <v>41</v>
      </c>
      <c r="I4" s="123" t="s">
        <v>15</v>
      </c>
    </row>
    <row r="5" spans="1:9" ht="21" customHeight="1">
      <c r="A5" s="65" t="s">
        <v>42</v>
      </c>
      <c r="B5" s="65"/>
      <c r="C5" s="66"/>
      <c r="D5" s="358" t="s">
        <v>1046</v>
      </c>
      <c r="E5" s="365"/>
      <c r="F5" s="365"/>
      <c r="G5" s="365"/>
      <c r="H5" s="378" t="s">
        <v>1046</v>
      </c>
      <c r="I5" s="379"/>
    </row>
    <row r="6" spans="1:9" ht="17.45" customHeight="1">
      <c r="A6" s="68"/>
      <c r="B6" s="37" t="s">
        <v>43</v>
      </c>
      <c r="C6" s="69" t="s">
        <v>44</v>
      </c>
      <c r="D6" s="134">
        <f>(Current!G$71)</f>
        <v>0</v>
      </c>
      <c r="E6" s="134">
        <f>(Current!H$71)</f>
        <v>0</v>
      </c>
      <c r="F6" s="134">
        <f>(Current!I$71)</f>
        <v>0</v>
      </c>
      <c r="G6" s="134">
        <f>(Current!J$71)</f>
        <v>0</v>
      </c>
      <c r="H6" s="134">
        <f>(Current!K$71)</f>
        <v>0</v>
      </c>
      <c r="I6" s="261">
        <f>SUM(D6:H6)</f>
        <v>0</v>
      </c>
    </row>
    <row r="7" spans="1:9" ht="17.45" customHeight="1">
      <c r="A7" s="68"/>
      <c r="B7" s="37" t="s">
        <v>45</v>
      </c>
      <c r="C7" s="69" t="s">
        <v>46</v>
      </c>
      <c r="D7" s="134">
        <f>(Current!G$70)</f>
        <v>0</v>
      </c>
      <c r="E7" s="134">
        <f>(Current!H$70)</f>
        <v>0</v>
      </c>
      <c r="F7" s="134">
        <f>(Current!I$70)</f>
        <v>0</v>
      </c>
      <c r="G7" s="134">
        <f>(Current!J$70)</f>
        <v>0</v>
      </c>
      <c r="H7" s="134">
        <f>(Current!K$70)</f>
        <v>0</v>
      </c>
      <c r="I7" s="261">
        <f t="shared" ref="I7:I13" si="0">SUM(D7:H7)</f>
        <v>0</v>
      </c>
    </row>
    <row r="8" spans="1:9" s="84" customFormat="1" ht="24" customHeight="1">
      <c r="A8" s="124"/>
      <c r="B8" s="72" t="s">
        <v>47</v>
      </c>
      <c r="C8" s="69" t="s">
        <v>242</v>
      </c>
      <c r="D8" s="262">
        <f>(D6-D7)</f>
        <v>0</v>
      </c>
      <c r="E8" s="262">
        <f>(E6-E7)</f>
        <v>0</v>
      </c>
      <c r="F8" s="262">
        <f>(F6-F7)</f>
        <v>0</v>
      </c>
      <c r="G8" s="262">
        <f>(G6-G7)</f>
        <v>0</v>
      </c>
      <c r="H8" s="262">
        <f>(H6-H7)</f>
        <v>0</v>
      </c>
      <c r="I8" s="263">
        <f t="shared" si="0"/>
        <v>0</v>
      </c>
    </row>
    <row r="9" spans="1:9" ht="17.45" customHeight="1">
      <c r="A9" s="68"/>
      <c r="B9" s="37" t="s">
        <v>48</v>
      </c>
      <c r="C9" s="69" t="s">
        <v>49</v>
      </c>
      <c r="D9" s="134">
        <f>(Ledger!$P4)</f>
        <v>0</v>
      </c>
      <c r="E9" s="134">
        <f>(Ledger!$P5)</f>
        <v>0</v>
      </c>
      <c r="F9" s="134">
        <f>(Ledger!$P6)</f>
        <v>0</v>
      </c>
      <c r="G9" s="134">
        <f>(Ledger!$P7)</f>
        <v>0</v>
      </c>
      <c r="H9" s="134">
        <f>(Ledger!$P8)</f>
        <v>0</v>
      </c>
      <c r="I9" s="263">
        <f t="shared" si="0"/>
        <v>0</v>
      </c>
    </row>
    <row r="10" spans="1:9" ht="17.45" customHeight="1">
      <c r="A10" s="68"/>
      <c r="B10" s="37" t="s">
        <v>50</v>
      </c>
      <c r="C10" s="69" t="s">
        <v>51</v>
      </c>
      <c r="D10" s="134">
        <f>(Ledger!$Q4)</f>
        <v>0</v>
      </c>
      <c r="E10" s="134">
        <f>(Ledger!$Q5)</f>
        <v>0</v>
      </c>
      <c r="F10" s="134">
        <f>(Ledger!$Q6)</f>
        <v>0</v>
      </c>
      <c r="G10" s="134">
        <f>(Ledger!$Q7)</f>
        <v>0</v>
      </c>
      <c r="H10" s="134">
        <f>(Ledger!$Q8)</f>
        <v>0</v>
      </c>
      <c r="I10" s="263">
        <f t="shared" si="0"/>
        <v>0</v>
      </c>
    </row>
    <row r="11" spans="1:9" ht="25.15" customHeight="1">
      <c r="A11" s="68"/>
      <c r="B11" s="71" t="s">
        <v>52</v>
      </c>
      <c r="C11" s="69" t="s">
        <v>250</v>
      </c>
      <c r="D11" s="134">
        <f>(Ledger!R4)</f>
        <v>0</v>
      </c>
      <c r="E11" s="134">
        <f>(Ledger!R5)</f>
        <v>0</v>
      </c>
      <c r="F11" s="134">
        <f>(Ledger!R6)</f>
        <v>0</v>
      </c>
      <c r="G11" s="134">
        <f>(Ledger!R7)</f>
        <v>0</v>
      </c>
      <c r="H11" s="134">
        <f>(Ledger!R8)</f>
        <v>0</v>
      </c>
      <c r="I11" s="263">
        <f t="shared" si="0"/>
        <v>0</v>
      </c>
    </row>
    <row r="12" spans="1:9" ht="25.15" customHeight="1">
      <c r="A12" s="70"/>
      <c r="B12" s="71" t="s">
        <v>53</v>
      </c>
      <c r="C12" s="69" t="s">
        <v>54</v>
      </c>
      <c r="D12" s="134">
        <f>(Ledger!$S4)</f>
        <v>0</v>
      </c>
      <c r="E12" s="134">
        <f>(Ledger!S5)</f>
        <v>0</v>
      </c>
      <c r="F12" s="134">
        <f>(Ledger!S6)</f>
        <v>0</v>
      </c>
      <c r="G12" s="134">
        <f>(Ledger!S7)</f>
        <v>0</v>
      </c>
      <c r="H12" s="134">
        <f>(Ledger!S8)</f>
        <v>0</v>
      </c>
      <c r="I12" s="263">
        <f t="shared" si="0"/>
        <v>0</v>
      </c>
    </row>
    <row r="13" spans="1:9" ht="15.95" customHeight="1">
      <c r="A13" s="70"/>
      <c r="B13" s="73" t="s">
        <v>55</v>
      </c>
      <c r="C13" s="25" t="s">
        <v>252</v>
      </c>
      <c r="D13" s="127">
        <f>SUM(D8:D12)</f>
        <v>0</v>
      </c>
      <c r="E13" s="127">
        <f>SUM(E8:E12)</f>
        <v>0</v>
      </c>
      <c r="F13" s="127">
        <f>SUM(F8:F12)</f>
        <v>0</v>
      </c>
      <c r="G13" s="127">
        <f>SUM(G8:G12)</f>
        <v>0</v>
      </c>
      <c r="H13" s="127">
        <f>SUM(H8:H12)</f>
        <v>0</v>
      </c>
      <c r="I13" s="264">
        <f t="shared" si="0"/>
        <v>0</v>
      </c>
    </row>
    <row r="14" spans="1:9" ht="6" customHeight="1">
      <c r="A14" s="57"/>
      <c r="B14" s="57"/>
      <c r="C14" s="74"/>
      <c r="D14" s="380"/>
      <c r="E14" s="380"/>
      <c r="F14" s="380"/>
      <c r="G14" s="380"/>
      <c r="H14" s="380"/>
      <c r="I14" s="381"/>
    </row>
    <row r="15" spans="1:9" ht="18.95" customHeight="1">
      <c r="A15" s="65" t="s">
        <v>56</v>
      </c>
      <c r="B15" s="65"/>
      <c r="C15" s="66"/>
      <c r="D15" s="382" t="s">
        <v>1046</v>
      </c>
      <c r="E15" s="380"/>
      <c r="F15" s="380"/>
      <c r="G15" s="380"/>
      <c r="H15" s="382" t="s">
        <v>1046</v>
      </c>
      <c r="I15" s="381"/>
    </row>
    <row r="16" spans="1:9" ht="17.45" customHeight="1">
      <c r="A16" s="68"/>
      <c r="B16" s="37" t="s">
        <v>43</v>
      </c>
      <c r="C16" s="69" t="s">
        <v>57</v>
      </c>
      <c r="D16" s="134">
        <f>(Ledger!H4)</f>
        <v>0</v>
      </c>
      <c r="E16" s="134">
        <f>(Ledger!H5)</f>
        <v>0</v>
      </c>
      <c r="F16" s="134">
        <f>(Ledger!H6)</f>
        <v>0</v>
      </c>
      <c r="G16" s="134">
        <f>(Ledger!H7)</f>
        <v>0</v>
      </c>
      <c r="H16" s="134">
        <f>(Ledger!H8)</f>
        <v>0</v>
      </c>
      <c r="I16" s="261">
        <f t="shared" ref="I16:I22" si="1">SUM(D16:H16)</f>
        <v>0</v>
      </c>
    </row>
    <row r="17" spans="1:9" ht="17.45" customHeight="1">
      <c r="A17" s="68"/>
      <c r="B17" s="37" t="s">
        <v>45</v>
      </c>
      <c r="C17" s="69" t="s">
        <v>58</v>
      </c>
      <c r="D17" s="134">
        <f>(Ledger!I4)</f>
        <v>0</v>
      </c>
      <c r="E17" s="134">
        <f>(Ledger!I5)</f>
        <v>0</v>
      </c>
      <c r="F17" s="134">
        <f>(Ledger!I6)</f>
        <v>0</v>
      </c>
      <c r="G17" s="134">
        <f>(Ledger!I7)</f>
        <v>0</v>
      </c>
      <c r="H17" s="134">
        <f>(Ledger!I8)</f>
        <v>0</v>
      </c>
      <c r="I17" s="261">
        <f t="shared" si="1"/>
        <v>0</v>
      </c>
    </row>
    <row r="18" spans="1:9" ht="24" customHeight="1">
      <c r="A18" s="68"/>
      <c r="B18" s="71" t="s">
        <v>47</v>
      </c>
      <c r="C18" s="69" t="s">
        <v>243</v>
      </c>
      <c r="D18" s="134">
        <f>(Ledger!J4)</f>
        <v>0</v>
      </c>
      <c r="E18" s="134">
        <f>(Ledger!J5)</f>
        <v>0</v>
      </c>
      <c r="F18" s="134">
        <f>(Ledger!J6)</f>
        <v>0</v>
      </c>
      <c r="G18" s="134">
        <f>(Ledger!J7)</f>
        <v>0</v>
      </c>
      <c r="H18" s="134">
        <f>(Ledger!J8)</f>
        <v>0</v>
      </c>
      <c r="I18" s="261">
        <f t="shared" si="1"/>
        <v>0</v>
      </c>
    </row>
    <row r="19" spans="1:9" ht="17.45" customHeight="1">
      <c r="A19" s="68"/>
      <c r="B19" s="37" t="s">
        <v>48</v>
      </c>
      <c r="C19" s="69" t="s">
        <v>59</v>
      </c>
      <c r="D19" s="134">
        <f>(Ledger!K4)</f>
        <v>0</v>
      </c>
      <c r="E19" s="134">
        <f>(Ledger!K5)</f>
        <v>0</v>
      </c>
      <c r="F19" s="134">
        <f>(Ledger!K6)</f>
        <v>0</v>
      </c>
      <c r="G19" s="134">
        <f>(Ledger!K7)</f>
        <v>0</v>
      </c>
      <c r="H19" s="134">
        <f>(Ledger!K8)</f>
        <v>0</v>
      </c>
      <c r="I19" s="261">
        <f t="shared" si="1"/>
        <v>0</v>
      </c>
    </row>
    <row r="20" spans="1:9" ht="24" customHeight="1">
      <c r="A20" s="68"/>
      <c r="B20" s="71" t="s">
        <v>50</v>
      </c>
      <c r="C20" s="69" t="s">
        <v>244</v>
      </c>
      <c r="D20" s="134">
        <f>(Ledger!L4)</f>
        <v>0</v>
      </c>
      <c r="E20" s="134">
        <f>(Ledger!L5)</f>
        <v>0</v>
      </c>
      <c r="F20" s="134">
        <f>(Ledger!L6)</f>
        <v>0</v>
      </c>
      <c r="G20" s="134">
        <f>(Ledger!L7)</f>
        <v>0</v>
      </c>
      <c r="H20" s="134">
        <f>(Ledger!L8)</f>
        <v>0</v>
      </c>
      <c r="I20" s="261">
        <f t="shared" si="1"/>
        <v>0</v>
      </c>
    </row>
    <row r="21" spans="1:9" ht="24" customHeight="1">
      <c r="A21" s="68"/>
      <c r="B21" s="162" t="s">
        <v>52</v>
      </c>
      <c r="C21" s="75" t="s">
        <v>60</v>
      </c>
      <c r="D21" s="127">
        <f>SUM(D16:D20)</f>
        <v>0</v>
      </c>
      <c r="E21" s="127">
        <f>SUM(E16:E20)</f>
        <v>0</v>
      </c>
      <c r="F21" s="127">
        <f>SUM(F16:F20)</f>
        <v>0</v>
      </c>
      <c r="G21" s="127">
        <f>SUM(G16:G20)</f>
        <v>0</v>
      </c>
      <c r="H21" s="127">
        <f>SUM(H16:H20)</f>
        <v>0</v>
      </c>
      <c r="I21" s="264">
        <f t="shared" si="1"/>
        <v>0</v>
      </c>
    </row>
    <row r="22" spans="1:9" ht="18.95" customHeight="1">
      <c r="A22" s="76" t="s">
        <v>61</v>
      </c>
      <c r="B22" s="65"/>
      <c r="C22" s="65"/>
      <c r="D22" s="266">
        <f>D13-D21</f>
        <v>0</v>
      </c>
      <c r="E22" s="266">
        <f>E13-E21</f>
        <v>0</v>
      </c>
      <c r="F22" s="266">
        <f>F13-F21</f>
        <v>0</v>
      </c>
      <c r="G22" s="266">
        <f>G13-G21</f>
        <v>0</v>
      </c>
      <c r="H22" s="266">
        <f>H13-H21</f>
        <v>0</v>
      </c>
      <c r="I22" s="267">
        <f t="shared" si="1"/>
        <v>0</v>
      </c>
    </row>
    <row r="23" spans="1:9" ht="6" customHeight="1">
      <c r="A23" s="57"/>
      <c r="B23" s="57"/>
      <c r="C23" s="74"/>
      <c r="D23" s="380"/>
      <c r="E23" s="380"/>
      <c r="F23" s="380"/>
      <c r="G23" s="380"/>
      <c r="H23" s="380"/>
      <c r="I23" s="381"/>
    </row>
    <row r="24" spans="1:9" ht="21.95" customHeight="1">
      <c r="A24" s="65" t="s">
        <v>62</v>
      </c>
      <c r="B24" s="65"/>
      <c r="C24" s="65"/>
      <c r="D24" s="382" t="s">
        <v>1046</v>
      </c>
      <c r="E24" s="380"/>
      <c r="F24" s="380"/>
      <c r="G24" s="380"/>
      <c r="H24" s="382" t="s">
        <v>1046</v>
      </c>
      <c r="I24" s="381"/>
    </row>
    <row r="25" spans="1:9" ht="17.45" customHeight="1">
      <c r="A25" s="68"/>
      <c r="B25" s="37" t="s">
        <v>43</v>
      </c>
      <c r="C25" s="69" t="s">
        <v>63</v>
      </c>
      <c r="D25" s="134">
        <f>('Non-Current'!I$83)</f>
        <v>0</v>
      </c>
      <c r="E25" s="134">
        <f>('Non-Current'!J$83)</f>
        <v>0</v>
      </c>
      <c r="F25" s="134">
        <f>('Non-Current'!K$83)</f>
        <v>0</v>
      </c>
      <c r="G25" s="134">
        <f>('Non-Current'!L$83)</f>
        <v>0</v>
      </c>
      <c r="H25" s="134">
        <f>('Non-Current'!M$83)</f>
        <v>0</v>
      </c>
      <c r="I25" s="261">
        <f>SUM(D25:H25)</f>
        <v>0</v>
      </c>
    </row>
    <row r="26" spans="1:9" ht="17.45" customHeight="1">
      <c r="A26" s="68"/>
      <c r="B26" s="37" t="s">
        <v>45</v>
      </c>
      <c r="C26" s="69" t="s">
        <v>64</v>
      </c>
      <c r="D26" s="134">
        <f>(Ledger!T4)</f>
        <v>0</v>
      </c>
      <c r="E26" s="134">
        <f>(Ledger!T5)</f>
        <v>0</v>
      </c>
      <c r="F26" s="134">
        <f>(Ledger!T6)</f>
        <v>0</v>
      </c>
      <c r="G26" s="134">
        <f>(Ledger!T7)</f>
        <v>0</v>
      </c>
      <c r="H26" s="134">
        <f>(Ledger!T8)</f>
        <v>0</v>
      </c>
      <c r="I26" s="261">
        <f>SUM(D26:H26)</f>
        <v>0</v>
      </c>
    </row>
    <row r="27" spans="1:9" ht="17.45" customHeight="1">
      <c r="A27" s="68"/>
      <c r="B27" s="37" t="s">
        <v>47</v>
      </c>
      <c r="C27" s="69" t="s">
        <v>65</v>
      </c>
      <c r="D27" s="134">
        <f>('Non-Current'!I$82)</f>
        <v>0</v>
      </c>
      <c r="E27" s="134">
        <f>('Non-Current'!J$82)</f>
        <v>0</v>
      </c>
      <c r="F27" s="134">
        <f>('Non-Current'!K$82)</f>
        <v>0</v>
      </c>
      <c r="G27" s="134">
        <f>('Non-Current'!L$82)</f>
        <v>0</v>
      </c>
      <c r="H27" s="134">
        <f>('Non-Current'!M$82)</f>
        <v>0</v>
      </c>
      <c r="I27" s="261">
        <f>SUM(D27:H27)</f>
        <v>0</v>
      </c>
    </row>
    <row r="28" spans="1:9" ht="17.45" customHeight="1">
      <c r="A28" s="68"/>
      <c r="B28" s="37" t="s">
        <v>48</v>
      </c>
      <c r="C28" s="69" t="s">
        <v>66</v>
      </c>
      <c r="D28" s="134">
        <f>(Ledger!M4)</f>
        <v>0</v>
      </c>
      <c r="E28" s="134">
        <f>(Ledger!M5)</f>
        <v>0</v>
      </c>
      <c r="F28" s="134">
        <f>(Ledger!M6)</f>
        <v>0</v>
      </c>
      <c r="G28" s="134">
        <f>(Ledger!M7)</f>
        <v>0</v>
      </c>
      <c r="H28" s="134">
        <f>(Ledger!M8)</f>
        <v>0</v>
      </c>
      <c r="I28" s="261">
        <f>SUM(D28:H28)</f>
        <v>0</v>
      </c>
    </row>
    <row r="29" spans="1:9" ht="18" customHeight="1">
      <c r="A29" s="68"/>
      <c r="B29" s="73" t="s">
        <v>50</v>
      </c>
      <c r="C29" s="75" t="s">
        <v>67</v>
      </c>
      <c r="D29" s="127">
        <f>(D25+D26-D27-D28)</f>
        <v>0</v>
      </c>
      <c r="E29" s="127">
        <f>(E25+E26-E27-E28)</f>
        <v>0</v>
      </c>
      <c r="F29" s="127">
        <f>(F25+F26-F27-F28)</f>
        <v>0</v>
      </c>
      <c r="G29" s="127">
        <f>(G25+G26-G27-G28)</f>
        <v>0</v>
      </c>
      <c r="H29" s="127">
        <f>(H25+H26-H27-H28)</f>
        <v>0</v>
      </c>
      <c r="I29" s="264">
        <f>SUM(D29:H29)</f>
        <v>0</v>
      </c>
    </row>
    <row r="30" spans="1:9" ht="17.25" customHeight="1">
      <c r="A30" s="57"/>
      <c r="B30" s="57"/>
      <c r="C30" s="74"/>
      <c r="D30" s="382" t="s">
        <v>1046</v>
      </c>
      <c r="E30" s="382" t="s">
        <v>1046</v>
      </c>
      <c r="F30" s="382" t="s">
        <v>1046</v>
      </c>
      <c r="G30" s="382" t="s">
        <v>1046</v>
      </c>
      <c r="H30" s="382" t="s">
        <v>1046</v>
      </c>
      <c r="I30" s="381"/>
    </row>
    <row r="31" spans="1:9" ht="18.95" customHeight="1">
      <c r="A31" s="78" t="s">
        <v>68</v>
      </c>
      <c r="B31" s="57"/>
      <c r="C31" s="79"/>
      <c r="D31" s="134"/>
      <c r="E31" s="134"/>
      <c r="F31" s="134"/>
      <c r="G31" s="134"/>
      <c r="H31" s="134"/>
      <c r="I31" s="265"/>
    </row>
    <row r="32" spans="1:9" ht="18.95" customHeight="1">
      <c r="A32" s="78"/>
      <c r="B32" s="38" t="s">
        <v>69</v>
      </c>
      <c r="C32" s="79"/>
      <c r="D32" s="127">
        <f>(D22+D29)</f>
        <v>0</v>
      </c>
      <c r="E32" s="127">
        <f>(E22+E29)</f>
        <v>0</v>
      </c>
      <c r="F32" s="127">
        <f>(F22+F29)</f>
        <v>0</v>
      </c>
      <c r="G32" s="127">
        <f>(G22+G29)</f>
        <v>0</v>
      </c>
      <c r="H32" s="127">
        <f>(H22+H29)</f>
        <v>0</v>
      </c>
      <c r="I32" s="261" t="s">
        <v>1046</v>
      </c>
    </row>
    <row r="33" spans="1:11" ht="21.95" customHeight="1">
      <c r="A33" s="78" t="s">
        <v>70</v>
      </c>
      <c r="B33" s="57"/>
      <c r="C33" s="79"/>
      <c r="D33" s="380" t="s">
        <v>1046</v>
      </c>
      <c r="E33" s="380" t="s">
        <v>1046</v>
      </c>
      <c r="F33" s="380" t="s">
        <v>1046</v>
      </c>
      <c r="G33" s="380" t="s">
        <v>1046</v>
      </c>
      <c r="H33" s="380" t="s">
        <v>1046</v>
      </c>
      <c r="I33" s="381"/>
    </row>
    <row r="34" spans="1:11" ht="21.95" customHeight="1">
      <c r="A34" s="78"/>
      <c r="B34" s="38" t="s">
        <v>71</v>
      </c>
      <c r="C34" s="79"/>
      <c r="D34" s="83" t="s">
        <v>1046</v>
      </c>
      <c r="E34" s="941" t="s">
        <v>72</v>
      </c>
      <c r="F34" s="942"/>
      <c r="G34" s="943">
        <f>SUM(D32:H32)</f>
        <v>0</v>
      </c>
      <c r="H34" s="944"/>
      <c r="I34" s="125"/>
    </row>
    <row r="35" spans="1:11" ht="21.95" customHeight="1">
      <c r="A35" s="78"/>
      <c r="B35" s="38"/>
      <c r="C35" s="79"/>
      <c r="D35" s="83"/>
      <c r="E35" s="216"/>
      <c r="F35" s="217"/>
      <c r="G35" s="126"/>
      <c r="H35" s="240"/>
      <c r="I35" s="125"/>
    </row>
    <row r="37" spans="1:11" ht="7.15" customHeight="1">
      <c r="A37" s="57"/>
      <c r="B37" s="57"/>
      <c r="C37" s="268"/>
      <c r="D37" s="57"/>
      <c r="E37" s="57"/>
      <c r="F37" s="57"/>
      <c r="G37" s="57"/>
      <c r="H37" s="57"/>
      <c r="I37" s="57"/>
    </row>
    <row r="38" spans="1:11" ht="21" customHeight="1">
      <c r="A38" s="57"/>
      <c r="B38" s="57"/>
      <c r="C38" s="268"/>
      <c r="D38" s="57"/>
      <c r="E38" s="57"/>
      <c r="G38" s="938">
        <f>(G2)</f>
        <v>0</v>
      </c>
      <c r="H38" s="885"/>
      <c r="I38" s="885"/>
      <c r="J38" s="243"/>
      <c r="K38" s="243"/>
    </row>
    <row r="39" spans="1:11" ht="7.15" customHeight="1">
      <c r="A39" s="57"/>
      <c r="B39" s="57"/>
      <c r="C39" s="268"/>
      <c r="D39" s="57"/>
      <c r="E39" s="57"/>
      <c r="F39" s="57"/>
      <c r="G39" s="57"/>
      <c r="H39" s="57"/>
      <c r="I39" s="57"/>
    </row>
    <row r="40" spans="1:11" ht="18">
      <c r="A40" s="54" t="s">
        <v>630</v>
      </c>
      <c r="B40" s="54"/>
      <c r="C40" s="55"/>
      <c r="D40" s="56"/>
      <c r="E40" s="80"/>
      <c r="F40" s="80"/>
      <c r="G40" s="81"/>
      <c r="H40" s="80"/>
      <c r="I40" s="57"/>
    </row>
    <row r="41" spans="1:11" ht="18">
      <c r="A41" s="54" t="s">
        <v>631</v>
      </c>
      <c r="B41" s="54"/>
      <c r="C41" s="55"/>
      <c r="D41" s="80"/>
      <c r="E41" s="80"/>
      <c r="F41" s="57"/>
      <c r="G41" s="80"/>
      <c r="H41" s="948">
        <f>(H3)</f>
        <v>41274</v>
      </c>
      <c r="I41" s="949"/>
    </row>
    <row r="42" spans="1:11" ht="18">
      <c r="A42" s="383"/>
      <c r="B42" s="383"/>
      <c r="C42" s="384"/>
      <c r="D42" s="385"/>
      <c r="E42" s="385"/>
      <c r="F42" s="386"/>
      <c r="G42" s="385"/>
      <c r="H42" s="385"/>
      <c r="I42" s="386"/>
    </row>
    <row r="43" spans="1:11" ht="18">
      <c r="A43" s="54"/>
      <c r="B43" s="54"/>
      <c r="C43" s="55"/>
      <c r="D43" s="932">
        <f>(Cover!B8)</f>
        <v>41122</v>
      </c>
      <c r="E43" s="933"/>
      <c r="F43" s="156" t="s">
        <v>296</v>
      </c>
      <c r="G43" s="932">
        <f>(Cover!D8)</f>
        <v>41274</v>
      </c>
      <c r="H43" s="933"/>
      <c r="I43" s="57"/>
    </row>
    <row r="44" spans="1:11" ht="18">
      <c r="A44" s="57"/>
      <c r="B44" s="54"/>
      <c r="C44" s="55"/>
      <c r="D44" s="70"/>
      <c r="E44" s="940" t="s">
        <v>1046</v>
      </c>
      <c r="F44" s="940"/>
      <c r="G44" s="940"/>
      <c r="H44" s="70"/>
      <c r="I44" s="57"/>
    </row>
    <row r="45" spans="1:11" ht="21.6" customHeight="1">
      <c r="A45" s="62" t="s">
        <v>1046</v>
      </c>
      <c r="B45" s="62"/>
      <c r="C45" s="63" t="s">
        <v>1046</v>
      </c>
      <c r="D45" s="945" t="s">
        <v>449</v>
      </c>
      <c r="E45" s="946"/>
      <c r="F45" s="947"/>
      <c r="G45" s="259"/>
      <c r="H45" s="259"/>
      <c r="I45" s="269"/>
    </row>
    <row r="46" spans="1:11" ht="39.6" customHeight="1">
      <c r="A46" s="65"/>
      <c r="B46" s="65"/>
      <c r="C46" s="66"/>
      <c r="D46" s="270" t="s">
        <v>450</v>
      </c>
      <c r="E46" s="270" t="s">
        <v>451</v>
      </c>
      <c r="F46" s="270" t="s">
        <v>452</v>
      </c>
      <c r="G46" s="270" t="s">
        <v>453</v>
      </c>
      <c r="H46" s="271" t="s">
        <v>454</v>
      </c>
      <c r="I46" s="272" t="s">
        <v>455</v>
      </c>
    </row>
    <row r="47" spans="1:11" ht="21.6" customHeight="1">
      <c r="A47" s="65"/>
      <c r="B47" s="65"/>
      <c r="C47" s="66"/>
      <c r="D47" s="273"/>
      <c r="E47" s="273"/>
      <c r="F47" s="273"/>
      <c r="G47" s="273"/>
      <c r="H47" s="274"/>
      <c r="I47" s="275"/>
    </row>
    <row r="48" spans="1:11" ht="15">
      <c r="A48" s="68" t="s">
        <v>456</v>
      </c>
      <c r="B48" s="68">
        <v>1</v>
      </c>
      <c r="C48" s="276">
        <f>(Cover!B26)</f>
        <v>0</v>
      </c>
      <c r="D48" s="260">
        <f>(Ledger!G4)</f>
        <v>0</v>
      </c>
      <c r="E48" s="260">
        <f>(Ledger!W4)</f>
        <v>0</v>
      </c>
      <c r="F48" s="260">
        <f>D48+E48</f>
        <v>0</v>
      </c>
      <c r="G48" s="134">
        <f>(Ledger!U4)</f>
        <v>0</v>
      </c>
      <c r="H48" s="134">
        <f>(Ledger!N4)</f>
        <v>0</v>
      </c>
      <c r="I48" s="134">
        <f>G48-H48</f>
        <v>0</v>
      </c>
    </row>
    <row r="49" spans="1:9" ht="15">
      <c r="A49" s="68"/>
      <c r="B49" s="68"/>
      <c r="C49" s="276"/>
      <c r="D49" s="260"/>
      <c r="E49" s="260"/>
      <c r="F49" s="260"/>
      <c r="G49" s="134"/>
      <c r="H49" s="134"/>
      <c r="I49" s="134"/>
    </row>
    <row r="50" spans="1:9" ht="15">
      <c r="A50" s="68" t="s">
        <v>456</v>
      </c>
      <c r="B50" s="68">
        <v>2</v>
      </c>
      <c r="C50" s="276">
        <f>(Cover!B$27)</f>
        <v>0</v>
      </c>
      <c r="D50" s="260">
        <f>(Ledger!G5)</f>
        <v>0</v>
      </c>
      <c r="E50" s="260">
        <f>(Ledger!W5)</f>
        <v>0</v>
      </c>
      <c r="F50" s="260">
        <f t="shared" ref="F50:F56" si="2">D50+E50</f>
        <v>0</v>
      </c>
      <c r="G50" s="134">
        <f>(Ledger!U5)</f>
        <v>0</v>
      </c>
      <c r="H50" s="134">
        <f>(Ledger!N5)</f>
        <v>0</v>
      </c>
      <c r="I50" s="134">
        <f t="shared" ref="I50:I56" si="3">G50-H50</f>
        <v>0</v>
      </c>
    </row>
    <row r="51" spans="1:9" ht="15">
      <c r="A51" s="68"/>
      <c r="B51" s="68"/>
      <c r="C51" s="276"/>
      <c r="D51" s="260"/>
      <c r="E51" s="260"/>
      <c r="F51" s="260"/>
      <c r="G51" s="134"/>
      <c r="H51" s="134"/>
      <c r="I51" s="134"/>
    </row>
    <row r="52" spans="1:9" ht="15">
      <c r="A52" s="89" t="s">
        <v>456</v>
      </c>
      <c r="B52" s="68">
        <v>3</v>
      </c>
      <c r="C52" s="276">
        <f>(Cover!B$28)</f>
        <v>0</v>
      </c>
      <c r="D52" s="260">
        <f>(Ledger!G6)</f>
        <v>0</v>
      </c>
      <c r="E52" s="260">
        <f>(Ledger!W6)</f>
        <v>0</v>
      </c>
      <c r="F52" s="260">
        <f t="shared" si="2"/>
        <v>0</v>
      </c>
      <c r="G52" s="134">
        <f>(Ledger!U6)</f>
        <v>0</v>
      </c>
      <c r="H52" s="134">
        <f>(Ledger!N6)</f>
        <v>0</v>
      </c>
      <c r="I52" s="134">
        <f t="shared" si="3"/>
        <v>0</v>
      </c>
    </row>
    <row r="53" spans="1:9" ht="15">
      <c r="A53" s="89"/>
      <c r="B53" s="68"/>
      <c r="C53" s="276"/>
      <c r="D53" s="260"/>
      <c r="E53" s="260"/>
      <c r="F53" s="260"/>
      <c r="G53" s="134"/>
      <c r="H53" s="134"/>
      <c r="I53" s="134"/>
    </row>
    <row r="54" spans="1:9" ht="15">
      <c r="A54" s="89" t="s">
        <v>456</v>
      </c>
      <c r="B54" s="68">
        <v>4</v>
      </c>
      <c r="C54" s="276">
        <f>(Cover!B$29)</f>
        <v>0</v>
      </c>
      <c r="D54" s="260">
        <f>(Ledger!G7)</f>
        <v>0</v>
      </c>
      <c r="E54" s="260">
        <f>(Ledger!W7)</f>
        <v>0</v>
      </c>
      <c r="F54" s="260">
        <f t="shared" si="2"/>
        <v>0</v>
      </c>
      <c r="G54" s="134">
        <f>(Ledger!U7)</f>
        <v>0</v>
      </c>
      <c r="H54" s="134">
        <f>(Ledger!N7)</f>
        <v>0</v>
      </c>
      <c r="I54" s="134">
        <f t="shared" si="3"/>
        <v>0</v>
      </c>
    </row>
    <row r="55" spans="1:9" ht="15">
      <c r="A55" s="89"/>
      <c r="B55" s="68"/>
      <c r="C55" s="276"/>
      <c r="D55" s="260"/>
      <c r="E55" s="260"/>
      <c r="F55" s="260"/>
      <c r="G55" s="134"/>
      <c r="H55" s="134"/>
      <c r="I55" s="134"/>
    </row>
    <row r="56" spans="1:9" ht="15">
      <c r="A56" s="89" t="s">
        <v>456</v>
      </c>
      <c r="B56" s="68">
        <v>5</v>
      </c>
      <c r="C56" s="276">
        <f>(Cover!B$30)</f>
        <v>0</v>
      </c>
      <c r="D56" s="260">
        <f>(Ledger!G8)</f>
        <v>0</v>
      </c>
      <c r="E56" s="260">
        <f>(Ledger!W8)</f>
        <v>0</v>
      </c>
      <c r="F56" s="260">
        <f t="shared" si="2"/>
        <v>0</v>
      </c>
      <c r="G56" s="134">
        <f>(Ledger!U8)</f>
        <v>0</v>
      </c>
      <c r="H56" s="134">
        <f>(Ledger!N8)</f>
        <v>0</v>
      </c>
      <c r="I56" s="134">
        <f t="shared" si="3"/>
        <v>0</v>
      </c>
    </row>
    <row r="57" spans="1:9" ht="15.75">
      <c r="A57" s="387"/>
      <c r="B57" s="359"/>
      <c r="C57" s="388"/>
      <c r="D57" s="389"/>
      <c r="E57" s="389"/>
      <c r="F57" s="389"/>
      <c r="G57" s="380"/>
      <c r="H57" s="380"/>
      <c r="I57" s="380"/>
    </row>
    <row r="58" spans="1:9" ht="15.75">
      <c r="A58" s="76"/>
      <c r="B58" s="65"/>
      <c r="C58" s="65" t="s">
        <v>457</v>
      </c>
      <c r="D58" s="260">
        <f t="shared" ref="D58:I58" si="4">SUM(D48:D56)</f>
        <v>0</v>
      </c>
      <c r="E58" s="260">
        <f t="shared" si="4"/>
        <v>0</v>
      </c>
      <c r="F58" s="260">
        <f t="shared" si="4"/>
        <v>0</v>
      </c>
      <c r="G58" s="134">
        <f t="shared" si="4"/>
        <v>0</v>
      </c>
      <c r="H58" s="134">
        <f t="shared" si="4"/>
        <v>0</v>
      </c>
      <c r="I58" s="134">
        <f t="shared" si="4"/>
        <v>0</v>
      </c>
    </row>
    <row r="59" spans="1:9" ht="34.5" customHeight="1">
      <c r="A59" s="57"/>
      <c r="B59" s="57"/>
      <c r="C59" s="277" t="s">
        <v>295</v>
      </c>
      <c r="D59" s="57"/>
      <c r="E59" s="934">
        <f>(Cover!B6)</f>
        <v>0</v>
      </c>
      <c r="F59" s="935"/>
      <c r="G59" s="935"/>
      <c r="H59" s="935"/>
      <c r="I59" s="935"/>
    </row>
    <row r="60" spans="1:9" ht="18.600000000000001" customHeight="1">
      <c r="A60" s="386"/>
      <c r="B60" s="386"/>
      <c r="C60" s="390"/>
      <c r="D60" s="386"/>
      <c r="E60" s="396"/>
      <c r="F60" s="825"/>
      <c r="G60" s="825"/>
      <c r="H60" s="825"/>
      <c r="I60" s="825"/>
    </row>
    <row r="61" spans="1:9">
      <c r="A61" s="57"/>
      <c r="B61" s="57"/>
      <c r="C61" s="268"/>
      <c r="D61" s="932">
        <f>(Cover!B8)</f>
        <v>41122</v>
      </c>
      <c r="E61" s="933"/>
      <c r="F61" s="156" t="s">
        <v>296</v>
      </c>
      <c r="G61" s="932">
        <f>(Cover!D8)</f>
        <v>41274</v>
      </c>
      <c r="H61" s="933"/>
      <c r="I61" s="57"/>
    </row>
    <row r="62" spans="1:9">
      <c r="A62" s="57"/>
      <c r="B62" s="57"/>
      <c r="C62" s="268"/>
      <c r="D62" s="57"/>
      <c r="E62" s="57"/>
      <c r="F62" s="57"/>
      <c r="G62" s="57"/>
      <c r="H62" s="57"/>
      <c r="I62" s="57"/>
    </row>
    <row r="63" spans="1:9">
      <c r="A63" s="57"/>
      <c r="B63" s="57"/>
      <c r="C63" s="278" t="s">
        <v>297</v>
      </c>
      <c r="D63" s="60" t="s">
        <v>304</v>
      </c>
      <c r="E63" s="57"/>
      <c r="F63" s="156"/>
      <c r="G63" s="939">
        <f>(G34)</f>
        <v>0</v>
      </c>
      <c r="H63" s="939"/>
      <c r="I63" s="57"/>
    </row>
    <row r="64" spans="1:9">
      <c r="A64" s="57"/>
      <c r="B64" s="57"/>
      <c r="C64" s="268"/>
      <c r="D64" s="57"/>
      <c r="E64" s="57"/>
      <c r="F64" s="57"/>
      <c r="G64" s="57"/>
      <c r="H64" s="57"/>
      <c r="I64" s="57"/>
    </row>
    <row r="65" spans="1:9">
      <c r="A65" s="57"/>
      <c r="B65" s="57"/>
      <c r="C65" s="278" t="s">
        <v>298</v>
      </c>
      <c r="D65" s="60" t="s">
        <v>303</v>
      </c>
      <c r="E65" s="57"/>
      <c r="F65" s="57"/>
      <c r="G65" s="939">
        <f>I58</f>
        <v>0</v>
      </c>
      <c r="H65" s="939"/>
      <c r="I65" s="57"/>
    </row>
    <row r="66" spans="1:9">
      <c r="A66" s="57"/>
      <c r="B66" s="57"/>
      <c r="C66" s="278"/>
      <c r="D66" s="60"/>
      <c r="E66" s="57"/>
      <c r="F66" s="57"/>
      <c r="G66" s="249"/>
      <c r="H66" s="249"/>
      <c r="I66" s="57"/>
    </row>
    <row r="67" spans="1:9">
      <c r="A67" s="57"/>
      <c r="B67" s="57"/>
      <c r="C67" s="268"/>
      <c r="D67" s="57" t="s">
        <v>31</v>
      </c>
      <c r="E67" s="57"/>
      <c r="F67" s="279">
        <f>E58</f>
        <v>0</v>
      </c>
      <c r="G67" s="57"/>
      <c r="H67" s="57"/>
      <c r="I67" s="57"/>
    </row>
    <row r="68" spans="1:9">
      <c r="A68" s="57"/>
      <c r="B68" s="57"/>
      <c r="C68" s="268"/>
      <c r="D68" s="57"/>
      <c r="E68" s="57"/>
      <c r="F68" s="279"/>
      <c r="G68" s="57"/>
      <c r="H68" s="57"/>
      <c r="I68" s="57"/>
    </row>
    <row r="69" spans="1:9">
      <c r="A69" s="57"/>
      <c r="B69" s="57"/>
      <c r="C69" s="268"/>
      <c r="D69" s="57" t="s">
        <v>29</v>
      </c>
      <c r="E69" s="57"/>
      <c r="F69" s="279">
        <f>D58</f>
        <v>0</v>
      </c>
      <c r="G69" s="57"/>
      <c r="H69" s="57"/>
      <c r="I69" s="57"/>
    </row>
    <row r="70" spans="1:9">
      <c r="A70" s="57"/>
      <c r="B70" s="57"/>
      <c r="C70" s="268"/>
      <c r="D70" s="57"/>
      <c r="E70" s="57"/>
      <c r="F70" s="57"/>
      <c r="G70" s="57"/>
      <c r="H70" s="57"/>
      <c r="I70" s="57"/>
    </row>
    <row r="71" spans="1:9">
      <c r="A71" s="57"/>
      <c r="B71" s="57"/>
      <c r="C71" s="268"/>
      <c r="D71" s="57"/>
      <c r="E71" s="57"/>
      <c r="F71" s="57"/>
      <c r="G71" s="57"/>
      <c r="H71" s="57"/>
      <c r="I71" s="57"/>
    </row>
    <row r="72" spans="1:9">
      <c r="A72" s="57"/>
      <c r="B72" s="57"/>
      <c r="C72" s="278" t="s">
        <v>299</v>
      </c>
      <c r="D72" s="57" t="s">
        <v>1046</v>
      </c>
      <c r="E72" s="57"/>
      <c r="F72" s="57"/>
      <c r="G72" s="931">
        <f>(Balance!K69)</f>
        <v>0</v>
      </c>
      <c r="H72" s="931"/>
      <c r="I72" s="57"/>
    </row>
    <row r="73" spans="1:9">
      <c r="A73" s="57"/>
      <c r="B73" s="57"/>
      <c r="C73" s="268"/>
      <c r="D73" s="57"/>
      <c r="E73" s="57"/>
      <c r="F73" s="57"/>
      <c r="G73" s="57"/>
      <c r="H73" s="57"/>
      <c r="I73" s="57"/>
    </row>
    <row r="74" spans="1:9">
      <c r="A74" s="386"/>
      <c r="B74" s="386"/>
      <c r="C74" s="826"/>
      <c r="D74" s="386"/>
      <c r="E74" s="386"/>
      <c r="F74" s="386"/>
      <c r="G74" s="386"/>
      <c r="H74" s="386"/>
      <c r="I74" s="386"/>
    </row>
    <row r="75" spans="1:9">
      <c r="A75" s="57"/>
      <c r="B75" s="57"/>
      <c r="C75" s="268"/>
      <c r="D75" s="57"/>
      <c r="E75" s="57"/>
      <c r="F75" s="57"/>
      <c r="G75" s="57"/>
      <c r="H75" s="57"/>
      <c r="I75" s="57"/>
    </row>
    <row r="76" spans="1:9">
      <c r="A76" s="57"/>
      <c r="B76" s="203" t="s">
        <v>1046</v>
      </c>
      <c r="C76" s="204" t="s">
        <v>308</v>
      </c>
      <c r="D76" s="205" t="s">
        <v>309</v>
      </c>
      <c r="E76" s="206" t="s">
        <v>1067</v>
      </c>
      <c r="F76" s="206" t="s">
        <v>1057</v>
      </c>
      <c r="G76" s="206" t="s">
        <v>1068</v>
      </c>
      <c r="H76" s="57"/>
      <c r="I76" s="57"/>
    </row>
    <row r="77" spans="1:9">
      <c r="A77" s="57"/>
      <c r="B77" s="57"/>
      <c r="C77" s="276" t="s">
        <v>310</v>
      </c>
      <c r="D77" s="115">
        <f>COUNTA(Activities!C4:C23)</f>
        <v>0</v>
      </c>
      <c r="E77" s="115">
        <f>COUNTA(Activities!D4:D23)</f>
        <v>0</v>
      </c>
      <c r="F77" s="115">
        <f>COUNTA(Activities!E4:E23)</f>
        <v>0</v>
      </c>
      <c r="G77" s="115">
        <f>COUNTA(Activities!F4:F23)</f>
        <v>0</v>
      </c>
      <c r="H77" s="57"/>
      <c r="I77" s="57"/>
    </row>
    <row r="78" spans="1:9">
      <c r="A78" s="57"/>
      <c r="B78" s="57"/>
      <c r="C78" s="268"/>
      <c r="D78" s="57"/>
      <c r="E78" s="57"/>
      <c r="F78" s="57"/>
      <c r="G78" s="57"/>
      <c r="H78" s="57"/>
      <c r="I78" s="57"/>
    </row>
    <row r="79" spans="1:9">
      <c r="A79" s="57"/>
      <c r="B79" s="57"/>
      <c r="C79" s="268"/>
      <c r="D79" s="57"/>
      <c r="E79" s="57"/>
      <c r="F79" s="57"/>
      <c r="G79" s="57"/>
      <c r="H79" s="57"/>
      <c r="I79" s="57"/>
    </row>
    <row r="80" spans="1:9">
      <c r="A80" s="57"/>
      <c r="B80" s="203" t="s">
        <v>1046</v>
      </c>
      <c r="C80" s="204" t="s">
        <v>311</v>
      </c>
      <c r="D80" s="205" t="s">
        <v>309</v>
      </c>
      <c r="E80" s="206" t="s">
        <v>1067</v>
      </c>
      <c r="F80" s="206" t="s">
        <v>1057</v>
      </c>
      <c r="G80" s="206" t="s">
        <v>1068</v>
      </c>
      <c r="H80" s="57"/>
      <c r="I80" s="57"/>
    </row>
    <row r="81" spans="1:9">
      <c r="A81" s="57"/>
      <c r="B81" s="57"/>
      <c r="C81" s="276" t="s">
        <v>312</v>
      </c>
      <c r="D81" s="115">
        <f>COUNTA(Activities!C25:C36)</f>
        <v>0</v>
      </c>
      <c r="E81" s="115">
        <f>COUNTA(Activities!D25:D36)</f>
        <v>0</v>
      </c>
      <c r="F81" s="115">
        <f>COUNTA(Activities!E25:E36)</f>
        <v>0</v>
      </c>
      <c r="G81" s="115">
        <f>COUNTA(Activities!F25:F36)</f>
        <v>0</v>
      </c>
      <c r="H81" s="57"/>
      <c r="I81" s="57"/>
    </row>
    <row r="82" spans="1:9">
      <c r="A82" s="57"/>
      <c r="B82" s="57"/>
      <c r="C82" s="268"/>
      <c r="D82" s="57"/>
      <c r="E82" s="57"/>
      <c r="F82" s="57"/>
      <c r="G82" s="57"/>
      <c r="H82" s="57"/>
      <c r="I82" s="57"/>
    </row>
    <row r="83" spans="1:9">
      <c r="A83" s="57"/>
      <c r="B83" s="57"/>
      <c r="C83" s="268"/>
      <c r="D83" s="57"/>
      <c r="E83" s="57"/>
      <c r="F83" s="57"/>
      <c r="G83" s="57"/>
      <c r="H83" s="57"/>
      <c r="I83" s="57"/>
    </row>
    <row r="84" spans="1:9">
      <c r="A84" s="57"/>
      <c r="B84" s="203" t="s">
        <v>1046</v>
      </c>
      <c r="C84" s="204" t="s">
        <v>313</v>
      </c>
      <c r="D84" s="206" t="s">
        <v>314</v>
      </c>
      <c r="E84" s="206" t="s">
        <v>1067</v>
      </c>
      <c r="F84" s="206" t="s">
        <v>1057</v>
      </c>
      <c r="G84" s="206" t="s">
        <v>1068</v>
      </c>
      <c r="H84" s="57"/>
      <c r="I84" s="57"/>
    </row>
    <row r="85" spans="1:9">
      <c r="A85" s="57"/>
      <c r="B85" s="57"/>
      <c r="C85" s="276" t="s">
        <v>315</v>
      </c>
      <c r="D85" s="115">
        <f>COUNTA(Activities!C38:C48)</f>
        <v>0</v>
      </c>
      <c r="E85" s="115">
        <f>COUNTA(Activities!D38:D48)</f>
        <v>0</v>
      </c>
      <c r="F85" s="115">
        <f>COUNTA(Activities!E38:E48)</f>
        <v>0</v>
      </c>
      <c r="G85" s="115">
        <f>COUNTA(Activities!F38:F48)</f>
        <v>0</v>
      </c>
      <c r="H85" s="57"/>
      <c r="I85" s="57"/>
    </row>
    <row r="86" spans="1:9">
      <c r="A86" s="57"/>
      <c r="B86" s="57"/>
      <c r="C86" s="268"/>
      <c r="D86" s="57"/>
      <c r="E86" s="57"/>
      <c r="F86" s="57"/>
      <c r="G86" s="57"/>
      <c r="H86" s="57"/>
      <c r="I86" s="57"/>
    </row>
  </sheetData>
  <sheetProtection password="C5B1" sheet="1" objects="1" scenarios="1"/>
  <mergeCells count="17">
    <mergeCell ref="G2:I2"/>
    <mergeCell ref="G63:H63"/>
    <mergeCell ref="G65:H65"/>
    <mergeCell ref="E3:G3"/>
    <mergeCell ref="E34:F34"/>
    <mergeCell ref="E44:G44"/>
    <mergeCell ref="G34:H34"/>
    <mergeCell ref="D45:F45"/>
    <mergeCell ref="D43:E43"/>
    <mergeCell ref="G43:H43"/>
    <mergeCell ref="H41:I41"/>
    <mergeCell ref="G38:I38"/>
    <mergeCell ref="G72:H72"/>
    <mergeCell ref="D61:E61"/>
    <mergeCell ref="G61:H61"/>
    <mergeCell ref="E59:I59"/>
    <mergeCell ref="H3:I3"/>
  </mergeCells>
  <phoneticPr fontId="0" type="noConversion"/>
  <pageMargins left="0.51" right="0.28999999999999998" top="1" bottom="1" header="0.5" footer="0.5"/>
  <pageSetup orientation="portrait" horizontalDpi="300" verticalDpi="300" r:id="rId1"/>
  <headerFooter alignWithMargins="0">
    <oddFooter>&amp;L&amp;F&amp;C&amp;A&amp;RPage &amp;P</oddFooter>
  </headerFooter>
  <rowBreaks count="1" manualBreakCount="1">
    <brk id="58" max="16383" man="1"/>
  </rowBreaks>
</worksheet>
</file>

<file path=xl/worksheets/sheet13.xml><?xml version="1.0" encoding="utf-8"?>
<worksheet xmlns="http://schemas.openxmlformats.org/spreadsheetml/2006/main" xmlns:r="http://schemas.openxmlformats.org/officeDocument/2006/relationships">
  <dimension ref="A1:O125"/>
  <sheetViews>
    <sheetView showGridLines="0" topLeftCell="A116" workbookViewId="0">
      <selection activeCell="G4" sqref="G4"/>
    </sheetView>
  </sheetViews>
  <sheetFormatPr defaultRowHeight="12.75"/>
  <cols>
    <col min="1" max="1" width="3.140625" style="173" customWidth="1"/>
    <col min="2" max="3" width="2.42578125" style="173" customWidth="1"/>
    <col min="4" max="4" width="9.140625" style="173"/>
    <col min="5" max="5" width="11.7109375" style="173" customWidth="1"/>
    <col min="6" max="6" width="14.28515625" style="173" customWidth="1"/>
    <col min="7" max="8" width="10.7109375" style="173" customWidth="1"/>
    <col min="9" max="9" width="3.28515625" style="173" customWidth="1"/>
    <col min="10" max="10" width="14.7109375" style="175" customWidth="1"/>
    <col min="11" max="11" width="14.5703125" style="175" customWidth="1"/>
    <col min="12" max="15" width="8.85546875" style="174" hidden="1" customWidth="1"/>
    <col min="16" max="16" width="0" style="174" hidden="1" customWidth="1"/>
    <col min="17" max="16384" width="9.140625" style="174"/>
  </cols>
  <sheetData>
    <row r="1" spans="1:11" ht="21.95" customHeight="1">
      <c r="A1" s="85" t="s">
        <v>220</v>
      </c>
      <c r="J1" s="951">
        <f>(Cover!B6)</f>
        <v>0</v>
      </c>
      <c r="K1" s="952"/>
    </row>
    <row r="2" spans="1:11" ht="6" customHeight="1">
      <c r="A2" s="28"/>
      <c r="C2" s="29"/>
      <c r="F2" s="60" t="s">
        <v>1046</v>
      </c>
    </row>
    <row r="3" spans="1:11" ht="1.1499999999999999" hidden="1" customHeight="1"/>
    <row r="4" spans="1:11" ht="22.5" customHeight="1">
      <c r="A4" s="953" t="s">
        <v>73</v>
      </c>
      <c r="B4" s="954"/>
      <c r="C4" s="954"/>
      <c r="D4" s="954"/>
      <c r="E4" s="954"/>
      <c r="F4" s="954"/>
      <c r="G4" s="176" t="s">
        <v>1046</v>
      </c>
      <c r="H4" s="176" t="s">
        <v>1046</v>
      </c>
      <c r="I4" s="176" t="s">
        <v>1046</v>
      </c>
      <c r="J4" s="177" t="s">
        <v>233</v>
      </c>
      <c r="K4" s="177" t="s">
        <v>234</v>
      </c>
    </row>
    <row r="5" spans="1:11" ht="18" customHeight="1">
      <c r="A5" s="357" t="s">
        <v>74</v>
      </c>
      <c r="B5" s="358" t="s">
        <v>75</v>
      </c>
      <c r="C5" s="359"/>
      <c r="D5" s="360"/>
      <c r="E5" s="361"/>
      <c r="F5" s="361"/>
      <c r="G5" s="361"/>
      <c r="H5" s="361"/>
      <c r="I5" s="361"/>
      <c r="J5" s="362">
        <f>(Cover!$B$8)</f>
        <v>41122</v>
      </c>
      <c r="K5" s="362">
        <f>(Cover!$D$8)</f>
        <v>41274</v>
      </c>
    </row>
    <row r="6" spans="1:11" ht="15" customHeight="1">
      <c r="A6" s="89"/>
      <c r="B6" s="24" t="s">
        <v>76</v>
      </c>
      <c r="C6" s="24"/>
      <c r="D6" s="70"/>
      <c r="J6" s="129">
        <f>(NetWorth!G4)</f>
        <v>0</v>
      </c>
      <c r="K6" s="129">
        <f>(NetWorth!H4)</f>
        <v>0</v>
      </c>
    </row>
    <row r="7" spans="1:11" ht="15" customHeight="1">
      <c r="A7" s="89"/>
      <c r="B7" s="24" t="s">
        <v>77</v>
      </c>
      <c r="C7" s="24"/>
      <c r="D7" s="70"/>
      <c r="J7" s="129">
        <f>(NetWorth!G5)</f>
        <v>0</v>
      </c>
      <c r="K7" s="129">
        <f>(NetWorth!H5)</f>
        <v>0</v>
      </c>
    </row>
    <row r="8" spans="1:11" ht="15" customHeight="1">
      <c r="A8" s="89"/>
      <c r="B8" s="24" t="s">
        <v>78</v>
      </c>
      <c r="C8" s="24"/>
      <c r="D8" s="70"/>
      <c r="J8" s="129">
        <f>(NetWorth!G6)</f>
        <v>0</v>
      </c>
      <c r="K8" s="129">
        <f>(NetWorth!H6)</f>
        <v>0</v>
      </c>
    </row>
    <row r="9" spans="1:11" ht="15" customHeight="1">
      <c r="A9" s="89"/>
      <c r="B9" s="24" t="s">
        <v>79</v>
      </c>
      <c r="C9" s="22"/>
      <c r="D9" s="70"/>
      <c r="I9" s="22"/>
      <c r="J9" s="129"/>
      <c r="K9" s="129"/>
    </row>
    <row r="10" spans="1:11" ht="15" customHeight="1">
      <c r="A10" s="89"/>
      <c r="B10" s="22"/>
      <c r="C10" s="90" t="s">
        <v>74</v>
      </c>
      <c r="D10" s="24" t="s">
        <v>221</v>
      </c>
      <c r="E10" s="57"/>
      <c r="F10" s="57"/>
      <c r="G10" s="57"/>
      <c r="H10" s="57"/>
      <c r="I10" s="24"/>
      <c r="J10" s="129">
        <f>(Current!C$16)</f>
        <v>0</v>
      </c>
      <c r="K10" s="129">
        <f>(Current!D$16)</f>
        <v>0</v>
      </c>
    </row>
    <row r="11" spans="1:11" ht="15" customHeight="1">
      <c r="A11" s="89"/>
      <c r="B11" s="22"/>
      <c r="C11" s="23" t="s">
        <v>80</v>
      </c>
      <c r="D11" s="91" t="s">
        <v>222</v>
      </c>
      <c r="E11" s="92"/>
      <c r="F11" s="92"/>
      <c r="G11" s="92"/>
      <c r="H11" s="92"/>
      <c r="I11" s="92"/>
      <c r="J11" s="129">
        <f>(Current!C$33)</f>
        <v>0</v>
      </c>
      <c r="K11" s="129">
        <f>(Current!D$33)</f>
        <v>0</v>
      </c>
    </row>
    <row r="12" spans="1:11" ht="15" customHeight="1">
      <c r="A12" s="89"/>
      <c r="B12" s="22"/>
      <c r="C12" s="23"/>
      <c r="D12" s="91" t="s">
        <v>81</v>
      </c>
      <c r="E12" s="92"/>
      <c r="F12" s="92"/>
      <c r="G12" s="92"/>
      <c r="H12" s="92"/>
      <c r="I12" s="92"/>
      <c r="J12" s="129"/>
      <c r="K12" s="129"/>
    </row>
    <row r="13" spans="1:11" ht="15" customHeight="1">
      <c r="A13" s="89"/>
      <c r="B13" s="93"/>
      <c r="C13" s="23" t="s">
        <v>82</v>
      </c>
      <c r="D13" s="91" t="s">
        <v>223</v>
      </c>
      <c r="E13" s="92"/>
      <c r="F13" s="92"/>
      <c r="G13" s="92"/>
      <c r="H13" s="92"/>
      <c r="I13" s="92"/>
      <c r="J13" s="129">
        <f>(Current!C$49)</f>
        <v>0</v>
      </c>
      <c r="K13" s="129">
        <f>(Current!D$49)</f>
        <v>0</v>
      </c>
    </row>
    <row r="14" spans="1:11" ht="15" customHeight="1">
      <c r="A14" s="89"/>
      <c r="B14" s="93"/>
      <c r="C14" s="23"/>
      <c r="D14" s="91" t="s">
        <v>83</v>
      </c>
      <c r="E14" s="92"/>
      <c r="F14" s="92"/>
      <c r="G14" s="92"/>
      <c r="H14" s="92"/>
      <c r="I14" s="92"/>
      <c r="J14" s="137"/>
      <c r="K14" s="137"/>
    </row>
    <row r="15" spans="1:11" ht="15" customHeight="1">
      <c r="A15" s="89"/>
      <c r="B15" s="93"/>
      <c r="C15" s="23" t="s">
        <v>84</v>
      </c>
      <c r="D15" s="91" t="s">
        <v>224</v>
      </c>
      <c r="E15" s="92"/>
      <c r="F15" s="92"/>
      <c r="G15" s="92"/>
      <c r="H15" s="92"/>
      <c r="I15" s="92"/>
      <c r="J15" s="129">
        <f>(Current!C$67)</f>
        <v>0</v>
      </c>
      <c r="K15" s="129">
        <f>(Current!D$67)</f>
        <v>0</v>
      </c>
    </row>
    <row r="16" spans="1:11" s="178" customFormat="1" ht="15" customHeight="1">
      <c r="A16" s="89"/>
      <c r="B16" s="94" t="s">
        <v>85</v>
      </c>
      <c r="C16" s="95" t="s">
        <v>86</v>
      </c>
      <c r="D16" s="96" t="s">
        <v>87</v>
      </c>
      <c r="E16" s="97"/>
      <c r="F16" s="97"/>
      <c r="G16" s="24"/>
      <c r="H16" s="97"/>
      <c r="I16" s="97"/>
      <c r="J16" s="77">
        <f>SUM(J10:J15)</f>
        <v>0</v>
      </c>
      <c r="K16" s="77">
        <f>SUM(K10:K15)</f>
        <v>0</v>
      </c>
    </row>
    <row r="17" spans="1:11" s="178" customFormat="1" ht="15" customHeight="1">
      <c r="A17" s="89"/>
      <c r="B17" s="67" t="s">
        <v>88</v>
      </c>
      <c r="C17" s="85"/>
      <c r="D17" s="65"/>
      <c r="E17" s="25"/>
      <c r="F17" s="25"/>
      <c r="G17" s="25"/>
      <c r="H17" s="179"/>
      <c r="I17" s="22"/>
      <c r="J17" s="131">
        <f>J6+J7+J8+J16</f>
        <v>0</v>
      </c>
      <c r="K17" s="131">
        <f>K6+K7+K8+K16</f>
        <v>0</v>
      </c>
    </row>
    <row r="18" spans="1:11" ht="11.1" customHeight="1">
      <c r="A18" s="89"/>
      <c r="B18" s="24"/>
      <c r="C18" s="37" t="s">
        <v>89</v>
      </c>
      <c r="D18" s="70"/>
      <c r="I18" s="22"/>
      <c r="J18" s="129"/>
      <c r="K18" s="129"/>
    </row>
    <row r="19" spans="1:11" ht="15" customHeight="1">
      <c r="A19" s="89"/>
      <c r="B19" s="205" t="s">
        <v>52</v>
      </c>
      <c r="C19" s="24" t="s">
        <v>90</v>
      </c>
      <c r="D19" s="70"/>
      <c r="I19" s="22"/>
      <c r="J19" s="129">
        <f>(NetWorth!G16)</f>
        <v>0</v>
      </c>
      <c r="K19" s="129">
        <f>(NetWorth!H16)</f>
        <v>0</v>
      </c>
    </row>
    <row r="20" spans="1:11" ht="20.100000000000001" customHeight="1">
      <c r="A20" s="89"/>
      <c r="B20" s="25" t="s">
        <v>53</v>
      </c>
      <c r="C20" s="82" t="s">
        <v>91</v>
      </c>
      <c r="D20" s="70"/>
      <c r="I20" s="179"/>
      <c r="J20" s="77">
        <f>J17+J19</f>
        <v>0</v>
      </c>
      <c r="K20" s="77">
        <f>K17+K19</f>
        <v>0</v>
      </c>
    </row>
    <row r="21" spans="1:11" ht="18" customHeight="1">
      <c r="A21" s="357" t="s">
        <v>80</v>
      </c>
      <c r="B21" s="358" t="s">
        <v>92</v>
      </c>
      <c r="C21" s="358"/>
      <c r="D21" s="360"/>
      <c r="E21" s="361"/>
      <c r="F21" s="361"/>
      <c r="G21" s="361"/>
      <c r="H21" s="361"/>
      <c r="I21" s="361"/>
      <c r="J21" s="363"/>
      <c r="K21" s="363"/>
    </row>
    <row r="22" spans="1:11" ht="15" customHeight="1">
      <c r="A22" s="98"/>
      <c r="B22" s="24" t="s">
        <v>43</v>
      </c>
      <c r="C22" s="22" t="s">
        <v>93</v>
      </c>
      <c r="D22" s="70"/>
      <c r="J22" s="129"/>
      <c r="K22" s="129"/>
    </row>
    <row r="23" spans="1:11" ht="15" customHeight="1">
      <c r="A23" s="89"/>
      <c r="B23" s="22"/>
      <c r="C23" s="23" t="s">
        <v>74</v>
      </c>
      <c r="D23" s="24" t="s">
        <v>225</v>
      </c>
      <c r="E23" s="180"/>
      <c r="F23" s="180"/>
      <c r="G23" s="180"/>
      <c r="H23" s="180"/>
      <c r="I23" s="180"/>
      <c r="J23" s="129">
        <f>('Non-Current'!E17)</f>
        <v>0</v>
      </c>
      <c r="K23" s="129">
        <f>('Non-Current'!F17)</f>
        <v>0</v>
      </c>
    </row>
    <row r="24" spans="1:11" ht="15" customHeight="1">
      <c r="A24" s="89"/>
      <c r="B24" s="22"/>
      <c r="C24" s="23"/>
      <c r="D24" s="24" t="s">
        <v>94</v>
      </c>
      <c r="E24" s="180"/>
      <c r="F24" s="180"/>
      <c r="G24" s="180"/>
      <c r="H24" s="180"/>
      <c r="I24" s="180"/>
      <c r="J24" s="129"/>
      <c r="K24" s="129"/>
    </row>
    <row r="25" spans="1:11" ht="15" customHeight="1">
      <c r="A25" s="89"/>
      <c r="B25" s="22"/>
      <c r="C25" s="23" t="s">
        <v>80</v>
      </c>
      <c r="D25" s="91" t="s">
        <v>229</v>
      </c>
      <c r="E25" s="92"/>
      <c r="F25" s="92"/>
      <c r="G25" s="92"/>
      <c r="H25" s="92"/>
      <c r="I25" s="92"/>
      <c r="J25" s="129">
        <f>('Non-Current'!E33)</f>
        <v>0</v>
      </c>
      <c r="K25" s="129">
        <f>('Non-Current'!F33)</f>
        <v>0</v>
      </c>
    </row>
    <row r="26" spans="1:11" ht="15" customHeight="1">
      <c r="A26" s="89"/>
      <c r="B26" s="93"/>
      <c r="C26" s="23" t="s">
        <v>82</v>
      </c>
      <c r="D26" s="91" t="s">
        <v>226</v>
      </c>
      <c r="E26" s="92"/>
      <c r="F26" s="92"/>
      <c r="G26" s="92"/>
      <c r="H26" s="92"/>
      <c r="I26" s="92"/>
      <c r="J26" s="129">
        <f>('Non-Current'!E49)</f>
        <v>0</v>
      </c>
      <c r="K26" s="129">
        <f>('Non-Current'!F49)</f>
        <v>0</v>
      </c>
    </row>
    <row r="27" spans="1:11" ht="15" customHeight="1">
      <c r="A27" s="89"/>
      <c r="B27" s="93"/>
      <c r="C27" s="23" t="s">
        <v>84</v>
      </c>
      <c r="D27" s="91" t="s">
        <v>228</v>
      </c>
      <c r="E27" s="92"/>
      <c r="F27" s="92"/>
      <c r="G27" s="92"/>
      <c r="H27" s="92"/>
      <c r="I27" s="92"/>
      <c r="J27" s="129">
        <f>('Non-Current'!E65)</f>
        <v>0</v>
      </c>
      <c r="K27" s="129">
        <f>('Non-Current'!F65)</f>
        <v>0</v>
      </c>
    </row>
    <row r="28" spans="1:11" ht="15" customHeight="1">
      <c r="A28" s="89"/>
      <c r="B28" s="93"/>
      <c r="C28" s="23" t="s">
        <v>86</v>
      </c>
      <c r="D28" s="91" t="s">
        <v>227</v>
      </c>
      <c r="E28" s="92"/>
      <c r="F28" s="92"/>
      <c r="G28" s="92"/>
      <c r="H28" s="92"/>
      <c r="I28" s="92"/>
      <c r="J28" s="129">
        <f>('Non-Current'!E80)</f>
        <v>0</v>
      </c>
      <c r="K28" s="129">
        <f>('Non-Current'!F80)</f>
        <v>0</v>
      </c>
    </row>
    <row r="29" spans="1:11" ht="15" customHeight="1">
      <c r="A29" s="89"/>
      <c r="B29" s="93"/>
      <c r="C29" s="95" t="s">
        <v>95</v>
      </c>
      <c r="D29" s="96" t="s">
        <v>96</v>
      </c>
      <c r="E29" s="97"/>
      <c r="F29" s="97"/>
      <c r="G29" s="97"/>
      <c r="H29" s="97"/>
      <c r="I29" s="97"/>
      <c r="J29" s="77">
        <f>SUM(J23:J28)</f>
        <v>0</v>
      </c>
      <c r="K29" s="77">
        <f>SUM(K23:K28)</f>
        <v>0</v>
      </c>
    </row>
    <row r="30" spans="1:11" ht="15" customHeight="1">
      <c r="A30" s="89"/>
      <c r="B30" s="24" t="s">
        <v>45</v>
      </c>
      <c r="C30" s="24" t="s">
        <v>97</v>
      </c>
      <c r="D30" s="179"/>
      <c r="E30" s="181"/>
      <c r="F30" s="181"/>
      <c r="G30" s="181"/>
      <c r="H30" s="181"/>
      <c r="I30" s="181"/>
      <c r="J30" s="129">
        <f>(NetWorth!G27)</f>
        <v>0</v>
      </c>
      <c r="K30" s="129">
        <f>(NetWorth!H27)</f>
        <v>0</v>
      </c>
    </row>
    <row r="31" spans="1:11" ht="15" customHeight="1">
      <c r="A31" s="89"/>
      <c r="B31" s="25" t="s">
        <v>47</v>
      </c>
      <c r="C31" s="25" t="s">
        <v>98</v>
      </c>
      <c r="D31" s="25"/>
      <c r="E31" s="25"/>
      <c r="F31" s="25"/>
      <c r="G31" s="179"/>
      <c r="H31" s="179"/>
      <c r="I31" s="182"/>
      <c r="J31" s="77">
        <f>J29+J30</f>
        <v>0</v>
      </c>
      <c r="K31" s="77">
        <f>K29+K30</f>
        <v>0</v>
      </c>
    </row>
    <row r="32" spans="1:11" ht="18" customHeight="1">
      <c r="A32" s="364" t="s">
        <v>82</v>
      </c>
      <c r="B32" s="358" t="s">
        <v>99</v>
      </c>
      <c r="C32" s="365"/>
      <c r="D32" s="365"/>
      <c r="E32" s="366"/>
      <c r="F32" s="366"/>
      <c r="G32" s="366"/>
      <c r="H32" s="366"/>
      <c r="I32" s="367"/>
      <c r="J32" s="368">
        <f>J17+J29</f>
        <v>0</v>
      </c>
      <c r="K32" s="368">
        <f>K17+K29</f>
        <v>0</v>
      </c>
    </row>
    <row r="33" spans="1:11" ht="18" customHeight="1">
      <c r="A33" s="364" t="s">
        <v>84</v>
      </c>
      <c r="B33" s="358" t="s">
        <v>100</v>
      </c>
      <c r="C33" s="369"/>
      <c r="D33" s="370"/>
      <c r="E33" s="366"/>
      <c r="F33" s="366"/>
      <c r="G33" s="366"/>
      <c r="H33" s="366"/>
      <c r="I33" s="367"/>
      <c r="J33" s="368">
        <f>J19+J30</f>
        <v>0</v>
      </c>
      <c r="K33" s="368">
        <f>K19+K30</f>
        <v>0</v>
      </c>
    </row>
    <row r="34" spans="1:11" ht="18" customHeight="1">
      <c r="A34" s="364" t="s">
        <v>86</v>
      </c>
      <c r="B34" s="358" t="s">
        <v>101</v>
      </c>
      <c r="C34" s="371"/>
      <c r="D34" s="370"/>
      <c r="E34" s="366"/>
      <c r="F34" s="366"/>
      <c r="G34" s="366"/>
      <c r="H34" s="366"/>
      <c r="I34" s="367"/>
      <c r="J34" s="368">
        <f>J32+J33</f>
        <v>0</v>
      </c>
      <c r="K34" s="368">
        <f>K32+K33</f>
        <v>0</v>
      </c>
    </row>
    <row r="35" spans="1:11" ht="6" hidden="1" customHeight="1">
      <c r="J35" s="115"/>
      <c r="K35" s="115"/>
    </row>
    <row r="36" spans="1:11" hidden="1">
      <c r="J36" s="115"/>
      <c r="K36" s="115"/>
    </row>
    <row r="37" spans="1:11" hidden="1">
      <c r="J37" s="115"/>
      <c r="K37" s="115"/>
    </row>
    <row r="38" spans="1:11" hidden="1">
      <c r="J38" s="115"/>
      <c r="K38" s="115"/>
    </row>
    <row r="39" spans="1:11" hidden="1">
      <c r="J39" s="115"/>
      <c r="K39" s="115"/>
    </row>
    <row r="40" spans="1:11" ht="24" customHeight="1">
      <c r="A40" s="85" t="s">
        <v>239</v>
      </c>
      <c r="J40" s="951">
        <f>J1</f>
        <v>0</v>
      </c>
      <c r="K40" s="951"/>
    </row>
    <row r="41" spans="1:11" ht="6" customHeight="1">
      <c r="A41" s="28"/>
      <c r="C41" s="29"/>
      <c r="F41" s="60" t="str">
        <f>(F2)</f>
        <v xml:space="preserve"> </v>
      </c>
    </row>
    <row r="42" spans="1:11" hidden="1"/>
    <row r="43" spans="1:11" ht="24.6" customHeight="1">
      <c r="A43" s="953" t="s">
        <v>102</v>
      </c>
      <c r="B43" s="954"/>
      <c r="C43" s="954"/>
      <c r="D43" s="954"/>
      <c r="E43" s="954"/>
      <c r="F43" s="954"/>
      <c r="G43" s="176"/>
      <c r="H43" s="176"/>
      <c r="I43" s="176"/>
      <c r="J43" s="177" t="s">
        <v>233</v>
      </c>
      <c r="K43" s="177" t="s">
        <v>234</v>
      </c>
    </row>
    <row r="44" spans="1:11" ht="15" customHeight="1">
      <c r="A44" s="357" t="s">
        <v>95</v>
      </c>
      <c r="B44" s="358" t="s">
        <v>103</v>
      </c>
      <c r="C44" s="359"/>
      <c r="D44" s="360"/>
      <c r="E44" s="361"/>
      <c r="F44" s="361"/>
      <c r="G44" s="361"/>
      <c r="H44" s="361"/>
      <c r="I44" s="361"/>
      <c r="J44" s="362">
        <f>(Cover!$B$8)</f>
        <v>41122</v>
      </c>
      <c r="K44" s="362">
        <f>(Cover!$D$8)</f>
        <v>41274</v>
      </c>
    </row>
    <row r="45" spans="1:11" ht="15" customHeight="1">
      <c r="A45" s="89"/>
      <c r="B45" s="24" t="s">
        <v>104</v>
      </c>
      <c r="C45" s="24"/>
      <c r="D45" s="70"/>
      <c r="J45" s="129">
        <f>(NetWorth!G30)</f>
        <v>0</v>
      </c>
      <c r="K45" s="129">
        <f>(NetWorth!H30)</f>
        <v>0</v>
      </c>
    </row>
    <row r="46" spans="1:11" ht="15" customHeight="1">
      <c r="A46" s="89"/>
      <c r="B46" s="24" t="s">
        <v>105</v>
      </c>
      <c r="C46" s="24"/>
      <c r="D46" s="70"/>
      <c r="J46" s="129">
        <f>(NetWorth!G31)</f>
        <v>0</v>
      </c>
      <c r="K46" s="129">
        <f>(NetWorth!H31)</f>
        <v>0</v>
      </c>
    </row>
    <row r="47" spans="1:11" ht="15" customHeight="1">
      <c r="A47" s="89"/>
      <c r="B47" s="37" t="s">
        <v>106</v>
      </c>
      <c r="C47" s="24"/>
      <c r="D47" s="70"/>
      <c r="J47" s="129"/>
      <c r="K47" s="129"/>
    </row>
    <row r="48" spans="1:11" ht="15" customHeight="1">
      <c r="A48" s="89"/>
      <c r="B48" s="26" t="s">
        <v>107</v>
      </c>
      <c r="C48" s="91" t="s">
        <v>108</v>
      </c>
      <c r="D48" s="183"/>
      <c r="E48" s="183"/>
      <c r="F48" s="183"/>
      <c r="G48" s="183"/>
      <c r="H48" s="183"/>
      <c r="I48" s="183"/>
      <c r="J48" s="129">
        <f>SUM(J45:J47)</f>
        <v>0</v>
      </c>
      <c r="K48" s="129">
        <f>SUM(K45:K47)</f>
        <v>0</v>
      </c>
    </row>
    <row r="49" spans="1:11" ht="15" customHeight="1">
      <c r="A49" s="89"/>
      <c r="B49" s="26"/>
      <c r="C49" s="91" t="s">
        <v>109</v>
      </c>
      <c r="D49" s="183"/>
      <c r="E49" s="183"/>
      <c r="F49" s="183"/>
      <c r="G49" s="183"/>
      <c r="H49" s="183"/>
      <c r="I49" s="183"/>
      <c r="J49" s="129"/>
      <c r="K49" s="129"/>
    </row>
    <row r="50" spans="1:11" ht="15" customHeight="1">
      <c r="A50" s="89"/>
      <c r="B50" s="24" t="s">
        <v>48</v>
      </c>
      <c r="C50" s="24" t="s">
        <v>110</v>
      </c>
      <c r="D50" s="70"/>
      <c r="J50" s="129">
        <f>(NetWorth!G33)</f>
        <v>0</v>
      </c>
      <c r="K50" s="129">
        <f>(NetWorth!H33)</f>
        <v>0</v>
      </c>
    </row>
    <row r="51" spans="1:11" ht="15.75">
      <c r="A51" s="357" t="s">
        <v>111</v>
      </c>
      <c r="B51" s="358" t="s">
        <v>112</v>
      </c>
      <c r="C51" s="359"/>
      <c r="D51" s="360"/>
      <c r="E51" s="361"/>
      <c r="F51" s="361"/>
      <c r="G51" s="361"/>
      <c r="H51" s="361"/>
      <c r="I51" s="372"/>
      <c r="J51" s="368">
        <f>J50+J48</f>
        <v>0</v>
      </c>
      <c r="K51" s="368">
        <f>K50+K48</f>
        <v>0</v>
      </c>
    </row>
    <row r="52" spans="1:11" ht="15.75">
      <c r="A52" s="357" t="s">
        <v>113</v>
      </c>
      <c r="B52" s="358" t="s">
        <v>114</v>
      </c>
      <c r="C52" s="359"/>
      <c r="D52" s="360"/>
      <c r="E52" s="361"/>
      <c r="F52" s="361"/>
      <c r="G52" s="361"/>
      <c r="H52" s="361"/>
      <c r="I52" s="361"/>
      <c r="J52" s="363"/>
      <c r="K52" s="363"/>
    </row>
    <row r="53" spans="1:11" ht="15" customHeight="1">
      <c r="A53" s="89"/>
      <c r="B53" s="23" t="s">
        <v>43</v>
      </c>
      <c r="C53" s="23" t="s">
        <v>115</v>
      </c>
      <c r="D53" s="183"/>
      <c r="E53" s="183"/>
      <c r="F53" s="183"/>
      <c r="G53" s="183"/>
      <c r="H53" s="183"/>
      <c r="I53" s="183"/>
      <c r="J53" s="129">
        <f>(NetWorth!G36)</f>
        <v>0</v>
      </c>
      <c r="K53" s="129">
        <f>(NetWorth!H36)</f>
        <v>0</v>
      </c>
    </row>
    <row r="54" spans="1:11" ht="15" customHeight="1">
      <c r="A54" s="89"/>
      <c r="B54" s="23"/>
      <c r="C54" s="23" t="s">
        <v>116</v>
      </c>
      <c r="D54" s="183"/>
      <c r="E54" s="183"/>
      <c r="F54" s="183"/>
      <c r="G54" s="183"/>
      <c r="H54" s="183"/>
      <c r="I54" s="183"/>
      <c r="J54" s="129"/>
      <c r="K54" s="129"/>
    </row>
    <row r="55" spans="1:11" ht="15" customHeight="1">
      <c r="A55" s="89"/>
      <c r="B55" s="23" t="s">
        <v>45</v>
      </c>
      <c r="C55" s="23" t="s">
        <v>117</v>
      </c>
      <c r="D55" s="183"/>
      <c r="E55" s="183"/>
      <c r="F55" s="183"/>
      <c r="G55" s="183"/>
      <c r="H55" s="183"/>
      <c r="I55" s="183"/>
      <c r="J55" s="129">
        <f>(NetWorth!G38)</f>
        <v>0</v>
      </c>
      <c r="K55" s="129">
        <f>(NetWorth!H38)</f>
        <v>0</v>
      </c>
    </row>
    <row r="56" spans="1:11" ht="15" customHeight="1">
      <c r="A56" s="89"/>
      <c r="B56" s="23"/>
      <c r="C56" s="23" t="s">
        <v>118</v>
      </c>
      <c r="D56" s="183"/>
      <c r="E56" s="183"/>
      <c r="F56" s="183"/>
      <c r="G56" s="183"/>
      <c r="H56" s="183"/>
      <c r="I56" s="183"/>
      <c r="J56" s="129"/>
      <c r="K56" s="129"/>
    </row>
    <row r="57" spans="1:11" ht="15" customHeight="1">
      <c r="A57" s="89"/>
      <c r="B57" s="23" t="s">
        <v>47</v>
      </c>
      <c r="C57" s="23" t="s">
        <v>119</v>
      </c>
      <c r="D57" s="183"/>
      <c r="E57" s="183"/>
      <c r="F57" s="183"/>
      <c r="G57" s="183"/>
      <c r="H57" s="183"/>
      <c r="I57" s="183"/>
      <c r="J57" s="129">
        <f>(NetWorth!G40)</f>
        <v>0</v>
      </c>
      <c r="K57" s="129">
        <f>(NetWorth!H40)</f>
        <v>0</v>
      </c>
    </row>
    <row r="58" spans="1:11" ht="15" customHeight="1">
      <c r="A58" s="89"/>
      <c r="B58" s="23"/>
      <c r="C58" s="23" t="s">
        <v>120</v>
      </c>
      <c r="D58" s="183"/>
      <c r="E58" s="183"/>
      <c r="F58" s="183"/>
      <c r="G58" s="183"/>
      <c r="H58" s="183"/>
      <c r="I58" s="183"/>
      <c r="J58" s="129"/>
      <c r="K58" s="129"/>
    </row>
    <row r="59" spans="1:11" ht="15" customHeight="1">
      <c r="A59" s="89"/>
      <c r="B59" s="23" t="s">
        <v>48</v>
      </c>
      <c r="C59" s="27" t="s">
        <v>121</v>
      </c>
      <c r="D59" s="185"/>
      <c r="E59" s="185"/>
      <c r="F59" s="185"/>
      <c r="G59" s="185"/>
      <c r="H59" s="180"/>
      <c r="I59" s="180"/>
      <c r="J59" s="129">
        <f>SUM(J53:J58)</f>
        <v>0</v>
      </c>
      <c r="K59" s="129">
        <f>SUM(K53:K58)</f>
        <v>0</v>
      </c>
    </row>
    <row r="60" spans="1:11" ht="15" customHeight="1">
      <c r="A60" s="89"/>
      <c r="B60" s="23"/>
      <c r="C60" s="27" t="s">
        <v>122</v>
      </c>
      <c r="D60" s="185"/>
      <c r="E60" s="185"/>
      <c r="F60" s="185"/>
      <c r="G60" s="185"/>
      <c r="H60" s="180"/>
      <c r="I60" s="180"/>
      <c r="J60" s="129"/>
      <c r="K60" s="129"/>
    </row>
    <row r="61" spans="1:11" ht="15" customHeight="1">
      <c r="A61" s="89"/>
      <c r="B61" s="23" t="s">
        <v>50</v>
      </c>
      <c r="C61" s="90" t="s">
        <v>123</v>
      </c>
      <c r="D61" s="181"/>
      <c r="E61" s="181"/>
      <c r="F61" s="181"/>
      <c r="G61" s="181"/>
      <c r="H61" s="181"/>
      <c r="I61" s="181"/>
      <c r="J61" s="129">
        <f>(NetWorth!G42)</f>
        <v>0</v>
      </c>
      <c r="K61" s="129">
        <f>(NetWorth!H42)</f>
        <v>0</v>
      </c>
    </row>
    <row r="62" spans="1:11" ht="15" customHeight="1">
      <c r="A62" s="89"/>
      <c r="B62" s="23"/>
      <c r="C62" s="90" t="s">
        <v>124</v>
      </c>
      <c r="D62" s="181"/>
      <c r="E62" s="181"/>
      <c r="F62" s="181"/>
      <c r="G62" s="181"/>
      <c r="H62" s="181"/>
      <c r="I62" s="181"/>
      <c r="J62" s="129"/>
      <c r="K62" s="129"/>
    </row>
    <row r="63" spans="1:11" ht="15" customHeight="1">
      <c r="A63" s="89"/>
      <c r="B63" s="208" t="s">
        <v>52</v>
      </c>
      <c r="C63" s="208" t="s">
        <v>125</v>
      </c>
      <c r="D63" s="25"/>
      <c r="E63" s="25"/>
      <c r="F63" s="25"/>
      <c r="G63" s="25"/>
      <c r="H63" s="25"/>
      <c r="I63" s="96"/>
      <c r="J63" s="77">
        <f>J59+J61</f>
        <v>0</v>
      </c>
      <c r="K63" s="77">
        <f>K59+K61</f>
        <v>0</v>
      </c>
    </row>
    <row r="64" spans="1:11" ht="16.899999999999999" customHeight="1">
      <c r="A64" s="100" t="s">
        <v>126</v>
      </c>
      <c r="B64" s="67" t="s">
        <v>127</v>
      </c>
      <c r="C64" s="22"/>
      <c r="D64" s="22"/>
      <c r="E64" s="179"/>
      <c r="F64" s="179"/>
      <c r="G64" s="179"/>
      <c r="H64" s="179"/>
      <c r="I64" s="22"/>
      <c r="J64" s="131">
        <f>(J48+J59)</f>
        <v>0</v>
      </c>
      <c r="K64" s="131">
        <f>(K48+K59)</f>
        <v>0</v>
      </c>
    </row>
    <row r="65" spans="1:14" ht="16.899999999999999" customHeight="1">
      <c r="A65" s="100" t="s">
        <v>128</v>
      </c>
      <c r="B65" s="67" t="s">
        <v>129</v>
      </c>
      <c r="C65" s="22"/>
      <c r="D65" s="22"/>
      <c r="E65" s="179"/>
      <c r="F65" s="179"/>
      <c r="G65" s="179"/>
      <c r="H65" s="179"/>
      <c r="I65" s="22"/>
      <c r="J65" s="77">
        <f>(J50+J61)</f>
        <v>0</v>
      </c>
      <c r="K65" s="77">
        <f>(K50+K61)</f>
        <v>0</v>
      </c>
    </row>
    <row r="66" spans="1:14" ht="16.899999999999999" customHeight="1">
      <c r="A66" s="88" t="s">
        <v>130</v>
      </c>
      <c r="B66" s="67" t="s">
        <v>131</v>
      </c>
      <c r="C66" s="65"/>
      <c r="D66" s="70"/>
      <c r="I66" s="184"/>
      <c r="J66" s="77">
        <f>J64+J65</f>
        <v>0</v>
      </c>
      <c r="K66" s="77">
        <f>K64+K65</f>
        <v>0</v>
      </c>
    </row>
    <row r="67" spans="1:14" ht="9.6" customHeight="1">
      <c r="A67" s="100"/>
      <c r="B67" s="67"/>
      <c r="C67" s="101"/>
      <c r="D67" s="70"/>
      <c r="I67" s="179"/>
      <c r="J67" s="77"/>
      <c r="K67" s="77"/>
    </row>
    <row r="68" spans="1:14" ht="16.899999999999999" customHeight="1">
      <c r="A68" s="357" t="s">
        <v>132</v>
      </c>
      <c r="B68" s="358" t="s">
        <v>133</v>
      </c>
      <c r="C68" s="359"/>
      <c r="D68" s="360"/>
      <c r="E68" s="361"/>
      <c r="F68" s="361"/>
      <c r="G68" s="361"/>
      <c r="H68" s="361"/>
      <c r="I68" s="361"/>
      <c r="J68" s="363"/>
      <c r="K68" s="363"/>
    </row>
    <row r="69" spans="1:14" ht="15" customHeight="1">
      <c r="A69" s="98"/>
      <c r="B69" s="24" t="s">
        <v>43</v>
      </c>
      <c r="C69" s="24" t="s">
        <v>134</v>
      </c>
      <c r="D69" s="70"/>
      <c r="I69" s="182"/>
      <c r="J69" s="129">
        <f>(J32-J64)</f>
        <v>0</v>
      </c>
      <c r="K69" s="129">
        <f>(K32-K64)</f>
        <v>0</v>
      </c>
    </row>
    <row r="70" spans="1:14" ht="15" customHeight="1">
      <c r="A70" s="89"/>
      <c r="B70" s="22" t="s">
        <v>45</v>
      </c>
      <c r="C70" s="90" t="s">
        <v>135</v>
      </c>
      <c r="D70" s="24"/>
      <c r="E70" s="179"/>
      <c r="F70" s="179"/>
      <c r="G70" s="179"/>
      <c r="H70" s="179"/>
      <c r="I70" s="21"/>
      <c r="J70" s="129">
        <f>(J33-J65)</f>
        <v>0</v>
      </c>
      <c r="K70" s="129">
        <f>(K33-K65)</f>
        <v>0</v>
      </c>
    </row>
    <row r="71" spans="1:14" ht="15" customHeight="1">
      <c r="A71" s="89"/>
      <c r="B71" s="67" t="s">
        <v>47</v>
      </c>
      <c r="C71" s="208" t="s">
        <v>136</v>
      </c>
      <c r="D71" s="96"/>
      <c r="E71" s="96"/>
      <c r="F71" s="96"/>
      <c r="G71" s="96"/>
      <c r="H71" s="96"/>
      <c r="I71" s="209"/>
      <c r="J71" s="77">
        <f>J69+J70</f>
        <v>0</v>
      </c>
      <c r="K71" s="77">
        <f>K69+K70</f>
        <v>0</v>
      </c>
    </row>
    <row r="72" spans="1:14" ht="15">
      <c r="A72" s="100" t="s">
        <v>137</v>
      </c>
      <c r="B72" s="67" t="s">
        <v>138</v>
      </c>
      <c r="C72" s="22"/>
      <c r="D72" s="22"/>
      <c r="E72" s="179"/>
      <c r="F72" s="179"/>
      <c r="G72" s="179"/>
      <c r="H72" s="179"/>
      <c r="I72" s="22"/>
      <c r="J72" s="137"/>
      <c r="K72" s="132"/>
    </row>
    <row r="73" spans="1:14" ht="15" customHeight="1">
      <c r="A73" s="89"/>
      <c r="B73" s="37" t="s">
        <v>240</v>
      </c>
      <c r="C73" s="23"/>
      <c r="J73" s="137"/>
      <c r="K73" s="77">
        <f>K69-J69</f>
        <v>0</v>
      </c>
    </row>
    <row r="74" spans="1:14" ht="15">
      <c r="A74" s="100" t="s">
        <v>139</v>
      </c>
      <c r="B74" s="67" t="s">
        <v>140</v>
      </c>
      <c r="C74" s="22"/>
      <c r="D74" s="22"/>
      <c r="E74" s="179"/>
      <c r="F74" s="179"/>
      <c r="G74" s="179"/>
      <c r="H74" s="179"/>
      <c r="I74" s="22"/>
      <c r="J74" s="137"/>
      <c r="K74" s="130"/>
    </row>
    <row r="75" spans="1:14" ht="15" customHeight="1">
      <c r="A75" s="89"/>
      <c r="B75" s="37" t="s">
        <v>241</v>
      </c>
      <c r="C75" s="23"/>
      <c r="J75" s="137"/>
      <c r="K75" s="129">
        <f>K70-J70</f>
        <v>0</v>
      </c>
    </row>
    <row r="76" spans="1:14" ht="15.75">
      <c r="A76" s="88" t="s">
        <v>141</v>
      </c>
      <c r="B76" s="67" t="s">
        <v>142</v>
      </c>
      <c r="C76" s="65"/>
      <c r="D76" s="70"/>
      <c r="I76" s="184"/>
      <c r="J76" s="137"/>
      <c r="K76" s="129">
        <f>K73+K75</f>
        <v>0</v>
      </c>
    </row>
    <row r="77" spans="1:14" ht="15">
      <c r="A77" s="100" t="s">
        <v>143</v>
      </c>
      <c r="B77" s="67" t="s">
        <v>144</v>
      </c>
      <c r="C77" s="22"/>
      <c r="D77" s="22"/>
      <c r="E77" s="179"/>
      <c r="F77" s="179"/>
      <c r="G77" s="179"/>
      <c r="H77" s="179"/>
      <c r="I77" s="102"/>
      <c r="J77" s="133">
        <f>J20-J51</f>
        <v>0</v>
      </c>
      <c r="K77" s="133">
        <f>K20-K51</f>
        <v>0</v>
      </c>
    </row>
    <row r="78" spans="1:14" ht="15" customHeight="1">
      <c r="A78" s="89"/>
      <c r="B78" s="37" t="s">
        <v>145</v>
      </c>
      <c r="C78" s="23"/>
      <c r="J78" s="134"/>
      <c r="K78" s="134"/>
    </row>
    <row r="79" spans="1:14" ht="15" customHeight="1">
      <c r="A79" s="100" t="s">
        <v>146</v>
      </c>
      <c r="B79" s="67" t="s">
        <v>147</v>
      </c>
      <c r="C79" s="22"/>
      <c r="D79" s="22"/>
      <c r="E79" s="179"/>
      <c r="F79" s="179"/>
      <c r="I79" s="102"/>
      <c r="J79" s="133">
        <f>J20/M79</f>
        <v>0</v>
      </c>
      <c r="K79" s="133">
        <f>K20/N79</f>
        <v>0</v>
      </c>
      <c r="M79" s="179">
        <f>IF(J51=0,1,J51)</f>
        <v>1</v>
      </c>
      <c r="N79" s="179">
        <f>IF(K51=0,1,K51)</f>
        <v>1</v>
      </c>
    </row>
    <row r="80" spans="1:14" ht="15" customHeight="1">
      <c r="A80" s="89"/>
      <c r="B80" s="37" t="s">
        <v>148</v>
      </c>
      <c r="C80" s="23"/>
      <c r="J80" s="135" t="s">
        <v>149</v>
      </c>
      <c r="K80" s="127" t="s">
        <v>149</v>
      </c>
    </row>
    <row r="81" spans="1:11" ht="15" customHeight="1">
      <c r="A81" s="100" t="s">
        <v>150</v>
      </c>
      <c r="B81" s="67" t="s">
        <v>151</v>
      </c>
      <c r="C81" s="22"/>
      <c r="D81" s="22"/>
      <c r="E81" s="179"/>
      <c r="F81" s="179"/>
      <c r="G81" s="179"/>
      <c r="H81" s="179"/>
      <c r="I81" s="102"/>
      <c r="J81" s="186" t="e">
        <f>J66/J71</f>
        <v>#DIV/0!</v>
      </c>
      <c r="K81" s="186" t="e">
        <f>K66/K71</f>
        <v>#DIV/0!</v>
      </c>
    </row>
    <row r="82" spans="1:11" ht="15" customHeight="1">
      <c r="A82" s="89"/>
      <c r="B82" s="37" t="s">
        <v>152</v>
      </c>
      <c r="C82" s="23"/>
      <c r="J82" s="127" t="s">
        <v>149</v>
      </c>
      <c r="K82" s="127" t="s">
        <v>149</v>
      </c>
    </row>
    <row r="84" spans="1:11" ht="23.25">
      <c r="A84" s="28"/>
      <c r="B84" s="114" t="s">
        <v>153</v>
      </c>
      <c r="C84" s="29"/>
      <c r="J84" s="955">
        <f>J1</f>
        <v>0</v>
      </c>
      <c r="K84" s="956"/>
    </row>
    <row r="85" spans="1:11" hidden="1"/>
    <row r="86" spans="1:11" ht="28.5" customHeight="1">
      <c r="A86" s="86"/>
      <c r="B86" s="87"/>
      <c r="C86" s="87"/>
      <c r="D86" s="176"/>
      <c r="E86" s="176"/>
      <c r="F86" s="176"/>
      <c r="G86" s="176"/>
      <c r="H86" s="176"/>
      <c r="I86" s="176"/>
      <c r="J86" s="957" t="s">
        <v>316</v>
      </c>
      <c r="K86" s="958"/>
    </row>
    <row r="87" spans="1:11" ht="15.75">
      <c r="A87" s="357" t="s">
        <v>154</v>
      </c>
      <c r="B87" s="358" t="s">
        <v>155</v>
      </c>
      <c r="C87" s="359"/>
      <c r="D87" s="360"/>
      <c r="E87" s="361"/>
      <c r="F87" s="361"/>
      <c r="G87" s="361"/>
      <c r="H87" s="361"/>
      <c r="I87" s="361"/>
      <c r="J87" s="362" t="s">
        <v>1046</v>
      </c>
      <c r="K87" s="362">
        <f>(Cover!$D$8)</f>
        <v>41274</v>
      </c>
    </row>
    <row r="88" spans="1:11" ht="15">
      <c r="A88" s="89"/>
      <c r="B88" s="24" t="s">
        <v>104</v>
      </c>
      <c r="C88" s="24" t="s">
        <v>156</v>
      </c>
      <c r="D88" s="70"/>
      <c r="J88" s="116"/>
      <c r="K88" s="129">
        <f>(K69)</f>
        <v>0</v>
      </c>
    </row>
    <row r="89" spans="1:11" ht="15">
      <c r="A89" s="89"/>
      <c r="B89" s="24" t="s">
        <v>105</v>
      </c>
      <c r="C89" s="24" t="s">
        <v>157</v>
      </c>
      <c r="D89" s="70"/>
      <c r="J89" s="117"/>
      <c r="K89" s="130">
        <f>('Non SAE'!D6)</f>
        <v>0</v>
      </c>
    </row>
    <row r="90" spans="1:11" ht="15">
      <c r="A90" s="89"/>
      <c r="B90" s="37"/>
      <c r="C90" s="24" t="s">
        <v>158</v>
      </c>
      <c r="D90" s="70"/>
      <c r="J90" s="118"/>
      <c r="K90" s="136"/>
    </row>
    <row r="91" spans="1:11" ht="15">
      <c r="A91" s="89"/>
      <c r="B91" s="210" t="s">
        <v>107</v>
      </c>
      <c r="C91" s="96" t="s">
        <v>159</v>
      </c>
      <c r="D91" s="96"/>
      <c r="E91" s="96"/>
      <c r="F91" s="96"/>
      <c r="G91" s="96"/>
      <c r="H91" s="96"/>
      <c r="I91" s="96"/>
      <c r="J91" s="211"/>
      <c r="K91" s="77">
        <f>K88+K89</f>
        <v>0</v>
      </c>
    </row>
    <row r="92" spans="1:11" ht="15.75">
      <c r="A92" s="88" t="s">
        <v>160</v>
      </c>
      <c r="B92" s="67" t="s">
        <v>161</v>
      </c>
      <c r="C92" s="65"/>
      <c r="D92" s="70"/>
      <c r="I92" s="184"/>
      <c r="J92" s="119"/>
      <c r="K92" s="135">
        <f>K70</f>
        <v>0</v>
      </c>
    </row>
    <row r="93" spans="1:11" ht="15.75">
      <c r="A93" s="88" t="s">
        <v>162</v>
      </c>
      <c r="B93" s="67" t="s">
        <v>163</v>
      </c>
      <c r="C93" s="65"/>
      <c r="D93" s="70"/>
      <c r="J93" s="119"/>
      <c r="K93" s="77">
        <f>K91+K92</f>
        <v>0</v>
      </c>
    </row>
    <row r="94" spans="1:11" ht="15.75">
      <c r="A94" s="357" t="s">
        <v>164</v>
      </c>
      <c r="B94" s="358" t="s">
        <v>165</v>
      </c>
      <c r="C94" s="359"/>
      <c r="D94" s="360"/>
      <c r="E94" s="361"/>
      <c r="F94" s="361"/>
      <c r="G94" s="361"/>
      <c r="H94" s="361"/>
      <c r="I94" s="361"/>
      <c r="J94" s="373"/>
      <c r="K94" s="374"/>
    </row>
    <row r="95" spans="1:11" ht="15">
      <c r="A95" s="89"/>
      <c r="B95" s="90" t="s">
        <v>43</v>
      </c>
      <c r="C95" s="179" t="s">
        <v>206</v>
      </c>
      <c r="D95" s="179"/>
      <c r="E95" s="179"/>
      <c r="F95" s="179"/>
      <c r="G95" s="179"/>
      <c r="H95" s="179"/>
      <c r="I95" s="179"/>
      <c r="J95" s="118"/>
      <c r="K95" s="129">
        <f>('Non SAE'!H4-'Non SAE'!D4)</f>
        <v>0</v>
      </c>
    </row>
    <row r="96" spans="1:11" ht="15">
      <c r="A96" s="89"/>
      <c r="B96" s="90" t="s">
        <v>45</v>
      </c>
      <c r="C96" s="90" t="s">
        <v>166</v>
      </c>
      <c r="D96" s="179"/>
      <c r="E96" s="179"/>
      <c r="F96" s="179"/>
      <c r="G96" s="179"/>
      <c r="H96" s="179"/>
      <c r="I96" s="179"/>
      <c r="J96" s="118"/>
      <c r="K96" s="129">
        <f>('Non SAE'!H5+'Non SAE'!H7-'Non SAE'!D5-'Non SAE'!D7)</f>
        <v>0</v>
      </c>
    </row>
    <row r="97" spans="1:15" ht="15">
      <c r="A97" s="89"/>
      <c r="B97" s="90" t="s">
        <v>47</v>
      </c>
      <c r="C97" s="950" t="s">
        <v>253</v>
      </c>
      <c r="D97" s="950"/>
      <c r="E97" s="950"/>
      <c r="F97" s="950"/>
      <c r="G97" s="950"/>
      <c r="H97" s="950"/>
      <c r="I97" s="179"/>
      <c r="J97" s="119"/>
      <c r="K97" s="129">
        <f>('Non SAE'!H6)</f>
        <v>0</v>
      </c>
    </row>
    <row r="98" spans="1:15" ht="15">
      <c r="A98" s="89"/>
      <c r="B98" s="90" t="s">
        <v>48</v>
      </c>
      <c r="C98" s="179" t="s">
        <v>168</v>
      </c>
      <c r="D98" s="179"/>
      <c r="E98" s="179"/>
      <c r="F98" s="179"/>
      <c r="G98" s="179"/>
      <c r="H98" s="179"/>
      <c r="I98" s="179"/>
      <c r="J98" s="119"/>
      <c r="K98" s="129">
        <f>(K95+K96+K97)</f>
        <v>0</v>
      </c>
    </row>
    <row r="99" spans="1:15" ht="15">
      <c r="A99" s="89"/>
      <c r="B99" s="90" t="s">
        <v>50</v>
      </c>
      <c r="C99" s="90" t="s">
        <v>30</v>
      </c>
      <c r="D99" s="179"/>
      <c r="E99" s="179"/>
      <c r="F99" s="179"/>
      <c r="G99" s="179"/>
      <c r="H99" s="179"/>
      <c r="I99" s="179"/>
      <c r="J99" s="118"/>
      <c r="K99" s="129">
        <f>(SUM(Ledger!O4:O8))+('Non SAE'!D10)</f>
        <v>0</v>
      </c>
    </row>
    <row r="100" spans="1:15" ht="15">
      <c r="A100" s="89"/>
      <c r="B100" s="90" t="s">
        <v>52</v>
      </c>
      <c r="C100" s="90" t="s">
        <v>169</v>
      </c>
      <c r="D100" s="24"/>
      <c r="E100" s="24"/>
      <c r="F100" s="24"/>
      <c r="G100" s="179"/>
      <c r="H100" s="179"/>
      <c r="I100" s="179"/>
      <c r="J100" s="119"/>
      <c r="K100" s="187">
        <f>IF(K98-K99&gt;0,K98-K99,0)</f>
        <v>0</v>
      </c>
    </row>
    <row r="101" spans="1:15" ht="15.75">
      <c r="A101" s="88" t="s">
        <v>170</v>
      </c>
      <c r="B101" s="67" t="s">
        <v>171</v>
      </c>
      <c r="C101" s="65"/>
      <c r="D101" s="70"/>
      <c r="J101" s="116"/>
      <c r="K101" s="77">
        <f>(K91-K100)</f>
        <v>0</v>
      </c>
    </row>
    <row r="102" spans="1:15" ht="15.75">
      <c r="A102" s="88" t="s">
        <v>172</v>
      </c>
      <c r="B102" s="67" t="s">
        <v>173</v>
      </c>
      <c r="C102" s="65"/>
      <c r="D102" s="70"/>
      <c r="H102" s="174"/>
      <c r="I102" s="174"/>
      <c r="K102" s="77">
        <f>M102*O102</f>
        <v>0</v>
      </c>
      <c r="M102" s="175">
        <f>SUM(Summary!D58)</f>
        <v>0</v>
      </c>
      <c r="N102" s="173"/>
      <c r="O102" s="104">
        <v>3.33</v>
      </c>
    </row>
    <row r="103" spans="1:15" ht="15.75">
      <c r="A103" s="88" t="s">
        <v>174</v>
      </c>
      <c r="B103" s="67" t="s">
        <v>175</v>
      </c>
      <c r="C103" s="65"/>
      <c r="D103" s="70"/>
      <c r="J103" s="116"/>
      <c r="K103" s="77">
        <f>K101+K102</f>
        <v>0</v>
      </c>
    </row>
    <row r="104" spans="1:15" ht="9" customHeight="1">
      <c r="A104" s="100"/>
      <c r="B104" s="67"/>
      <c r="C104" s="101"/>
      <c r="D104" s="70"/>
      <c r="I104" s="179"/>
      <c r="J104" s="120"/>
      <c r="K104" s="127"/>
    </row>
    <row r="105" spans="1:15" ht="23.25">
      <c r="A105" s="28"/>
      <c r="B105" s="29" t="s">
        <v>176</v>
      </c>
      <c r="C105" s="29"/>
      <c r="K105" s="137"/>
    </row>
    <row r="106" spans="1:15" ht="9" hidden="1" customHeight="1">
      <c r="A106" s="100"/>
      <c r="B106" s="67"/>
      <c r="C106" s="101"/>
      <c r="D106" s="70"/>
      <c r="I106" s="179"/>
      <c r="J106" s="120"/>
      <c r="K106" s="127"/>
    </row>
    <row r="107" spans="1:15" ht="15.75">
      <c r="A107" s="357" t="s">
        <v>177</v>
      </c>
      <c r="B107" s="358" t="s">
        <v>178</v>
      </c>
      <c r="C107" s="359"/>
      <c r="D107" s="360"/>
      <c r="E107" s="361"/>
      <c r="F107" s="361"/>
      <c r="G107" s="361"/>
      <c r="H107" s="361"/>
      <c r="I107" s="361"/>
      <c r="J107" s="375"/>
      <c r="K107" s="376"/>
    </row>
    <row r="108" spans="1:15" ht="15.75">
      <c r="A108" s="98"/>
      <c r="B108" s="24" t="s">
        <v>43</v>
      </c>
      <c r="C108" s="24" t="s">
        <v>218</v>
      </c>
      <c r="D108" s="70"/>
      <c r="I108" s="184"/>
      <c r="J108" s="116" t="s">
        <v>1046</v>
      </c>
      <c r="K108" s="129">
        <f>(Summary!G34)</f>
        <v>0</v>
      </c>
    </row>
    <row r="109" spans="1:15" ht="15">
      <c r="A109" s="89"/>
      <c r="B109" s="24" t="s">
        <v>45</v>
      </c>
      <c r="C109" s="90" t="s">
        <v>179</v>
      </c>
      <c r="D109" s="24"/>
      <c r="E109" s="179"/>
      <c r="F109" s="179"/>
      <c r="G109" s="179"/>
      <c r="H109" s="179"/>
      <c r="I109" s="184"/>
      <c r="J109" s="116"/>
      <c r="K109" s="129">
        <f>SUM(Summary!I58)</f>
        <v>0</v>
      </c>
    </row>
    <row r="110" spans="1:15" ht="15">
      <c r="A110" s="89"/>
      <c r="B110" s="24" t="s">
        <v>47</v>
      </c>
      <c r="C110" s="90" t="s">
        <v>180</v>
      </c>
      <c r="D110" s="24"/>
      <c r="E110" s="179"/>
      <c r="F110" s="179"/>
      <c r="G110" s="179"/>
      <c r="H110" s="179"/>
      <c r="I110" s="184"/>
      <c r="J110" s="116"/>
      <c r="K110" s="129">
        <f>K108+K109</f>
        <v>0</v>
      </c>
    </row>
    <row r="111" spans="1:15" ht="15">
      <c r="A111" s="89"/>
      <c r="B111" s="24" t="s">
        <v>48</v>
      </c>
      <c r="C111" s="90" t="s">
        <v>181</v>
      </c>
      <c r="D111" s="24"/>
      <c r="E111" s="179"/>
      <c r="F111" s="179"/>
      <c r="G111" s="179"/>
      <c r="H111" s="179"/>
      <c r="I111" s="184"/>
      <c r="J111" s="116"/>
      <c r="K111" s="129">
        <f>(K102)</f>
        <v>0</v>
      </c>
    </row>
    <row r="112" spans="1:15" ht="15">
      <c r="A112" s="89"/>
      <c r="B112" s="24" t="s">
        <v>182</v>
      </c>
      <c r="C112" s="90" t="s">
        <v>183</v>
      </c>
      <c r="D112" s="91"/>
      <c r="E112" s="91"/>
      <c r="F112" s="91"/>
      <c r="G112" s="91"/>
      <c r="H112" s="91"/>
      <c r="I112" s="184"/>
      <c r="J112" s="116"/>
      <c r="K112" s="129">
        <f>(SUM(K110:K111))</f>
        <v>0</v>
      </c>
    </row>
    <row r="113" spans="1:11" ht="15.75">
      <c r="A113" s="357" t="s">
        <v>184</v>
      </c>
      <c r="B113" s="358" t="s">
        <v>185</v>
      </c>
      <c r="C113" s="359"/>
      <c r="D113" s="360"/>
      <c r="E113" s="361"/>
      <c r="F113" s="361"/>
      <c r="G113" s="361"/>
      <c r="H113" s="361"/>
      <c r="I113" s="361"/>
      <c r="J113" s="375"/>
      <c r="K113" s="363"/>
    </row>
    <row r="114" spans="1:11" ht="15.75">
      <c r="A114" s="98"/>
      <c r="B114" s="24" t="s">
        <v>43</v>
      </c>
      <c r="C114" s="24" t="s">
        <v>219</v>
      </c>
      <c r="D114" s="70"/>
      <c r="I114" s="184"/>
      <c r="J114" s="121"/>
      <c r="K114" s="129">
        <f>(K95)</f>
        <v>0</v>
      </c>
    </row>
    <row r="115" spans="1:11" ht="15">
      <c r="A115" s="89"/>
      <c r="B115" s="24" t="s">
        <v>45</v>
      </c>
      <c r="C115" s="90" t="s">
        <v>186</v>
      </c>
      <c r="D115" s="24"/>
      <c r="E115" s="179"/>
      <c r="F115" s="179"/>
      <c r="G115" s="179"/>
      <c r="H115" s="179"/>
      <c r="I115" s="184"/>
      <c r="J115" s="116"/>
      <c r="K115" s="129">
        <f>(K110+K114)</f>
        <v>0</v>
      </c>
    </row>
    <row r="116" spans="1:11" ht="15">
      <c r="A116" s="89"/>
      <c r="B116" s="24" t="s">
        <v>47</v>
      </c>
      <c r="C116" s="90" t="s">
        <v>166</v>
      </c>
      <c r="D116" s="24"/>
      <c r="E116" s="179"/>
      <c r="F116" s="179"/>
      <c r="G116" s="179"/>
      <c r="H116" s="179"/>
      <c r="I116" s="184"/>
      <c r="J116" s="116"/>
      <c r="K116" s="129">
        <f>(K96)</f>
        <v>0</v>
      </c>
    </row>
    <row r="117" spans="1:11" ht="15">
      <c r="A117" s="89"/>
      <c r="B117" s="24" t="s">
        <v>48</v>
      </c>
      <c r="C117" s="90" t="s">
        <v>167</v>
      </c>
      <c r="D117" s="24"/>
      <c r="E117" s="179"/>
      <c r="F117" s="179"/>
      <c r="G117" s="179"/>
      <c r="H117" s="179"/>
      <c r="I117" s="184"/>
      <c r="J117" s="116"/>
      <c r="K117" s="129">
        <f>(K97)</f>
        <v>0</v>
      </c>
    </row>
    <row r="118" spans="1:11" ht="15">
      <c r="A118" s="89"/>
      <c r="B118" s="24" t="s">
        <v>50</v>
      </c>
      <c r="C118" s="90" t="s">
        <v>187</v>
      </c>
      <c r="D118" s="24"/>
      <c r="E118" s="179"/>
      <c r="F118" s="179"/>
      <c r="G118" s="179"/>
      <c r="H118" s="179"/>
      <c r="I118" s="184"/>
      <c r="J118" s="116"/>
      <c r="K118" s="129">
        <f>(K116+K117)</f>
        <v>0</v>
      </c>
    </row>
    <row r="119" spans="1:11" ht="15">
      <c r="A119" s="89"/>
      <c r="B119" s="24" t="s">
        <v>52</v>
      </c>
      <c r="C119" s="90" t="s">
        <v>188</v>
      </c>
      <c r="D119" s="91"/>
      <c r="E119" s="91"/>
      <c r="F119" s="91"/>
      <c r="G119" s="91"/>
      <c r="H119" s="91"/>
      <c r="I119" s="184"/>
      <c r="J119" s="116"/>
      <c r="K119" s="129">
        <f>(K115+K118)</f>
        <v>0</v>
      </c>
    </row>
    <row r="120" spans="1:11" ht="15.75">
      <c r="A120" s="357" t="s">
        <v>189</v>
      </c>
      <c r="B120" s="358" t="s">
        <v>190</v>
      </c>
      <c r="C120" s="359"/>
      <c r="D120" s="360"/>
      <c r="E120" s="361"/>
      <c r="F120" s="361"/>
      <c r="G120" s="361"/>
      <c r="H120" s="361"/>
      <c r="I120" s="361"/>
      <c r="J120" s="375"/>
      <c r="K120" s="363"/>
    </row>
    <row r="121" spans="1:11" ht="15.75">
      <c r="A121" s="98"/>
      <c r="B121" s="24" t="s">
        <v>43</v>
      </c>
      <c r="C121" s="24" t="s">
        <v>157</v>
      </c>
      <c r="D121" s="70"/>
      <c r="I121" s="184"/>
      <c r="J121" s="116" t="s">
        <v>1046</v>
      </c>
      <c r="K121" s="129">
        <f>(K89)</f>
        <v>0</v>
      </c>
    </row>
    <row r="122" spans="1:11" ht="15">
      <c r="A122" s="89"/>
      <c r="B122" s="24" t="s">
        <v>45</v>
      </c>
      <c r="C122" s="90" t="s">
        <v>30</v>
      </c>
      <c r="D122" s="24"/>
      <c r="E122" s="179"/>
      <c r="F122" s="179"/>
      <c r="G122" s="179"/>
      <c r="H122" s="179"/>
      <c r="I122" s="184"/>
      <c r="J122" s="116" t="s">
        <v>1046</v>
      </c>
      <c r="K122" s="129">
        <f>(K99)</f>
        <v>0</v>
      </c>
    </row>
    <row r="123" spans="1:11" ht="15">
      <c r="A123" s="89"/>
      <c r="B123" s="24" t="s">
        <v>47</v>
      </c>
      <c r="C123" s="90" t="s">
        <v>191</v>
      </c>
      <c r="D123" s="24"/>
      <c r="E123" s="179"/>
      <c r="F123" s="179"/>
      <c r="G123" s="179"/>
      <c r="H123" s="179"/>
      <c r="I123" s="184"/>
      <c r="J123" s="116" t="s">
        <v>1046</v>
      </c>
      <c r="K123" s="129">
        <f>(K121+K122)</f>
        <v>0</v>
      </c>
    </row>
    <row r="124" spans="1:11" ht="15.75">
      <c r="A124" s="357" t="s">
        <v>192</v>
      </c>
      <c r="B124" s="358" t="s">
        <v>193</v>
      </c>
      <c r="C124" s="359"/>
      <c r="D124" s="360"/>
      <c r="E124" s="361"/>
      <c r="F124" s="361"/>
      <c r="G124" s="361"/>
      <c r="H124" s="361"/>
      <c r="I124" s="361"/>
      <c r="J124" s="377"/>
      <c r="K124" s="368">
        <f>(K119-K123)</f>
        <v>0</v>
      </c>
    </row>
    <row r="125" spans="1:11" ht="15.75">
      <c r="A125" s="357" t="s">
        <v>194</v>
      </c>
      <c r="B125" s="358" t="s">
        <v>142</v>
      </c>
      <c r="C125" s="359"/>
      <c r="D125" s="360"/>
      <c r="E125" s="361"/>
      <c r="F125" s="361"/>
      <c r="G125" s="361"/>
      <c r="H125" s="361"/>
      <c r="I125" s="361"/>
      <c r="J125" s="377"/>
      <c r="K125" s="368">
        <f>(K76)</f>
        <v>0</v>
      </c>
    </row>
  </sheetData>
  <sheetProtection password="C5B1" sheet="1" objects="1" scenarios="1"/>
  <mergeCells count="7">
    <mergeCell ref="C97:H97"/>
    <mergeCell ref="J1:K1"/>
    <mergeCell ref="A4:F4"/>
    <mergeCell ref="A43:F43"/>
    <mergeCell ref="J84:K84"/>
    <mergeCell ref="J40:K40"/>
    <mergeCell ref="J86:K86"/>
  </mergeCells>
  <phoneticPr fontId="0" type="noConversion"/>
  <pageMargins left="0.5" right="0.5" top="1" bottom="1" header="0.5" footer="0.5"/>
  <pageSetup orientation="portrait" horizontalDpi="300" verticalDpi="300" r:id="rId1"/>
  <headerFooter alignWithMargins="0">
    <oddFooter>&amp;L&amp;F&amp;C&amp;A&amp;RPage &amp;P</oddFooter>
  </headerFooter>
  <rowBreaks count="2" manualBreakCount="2">
    <brk id="39" max="16383" man="1"/>
    <brk id="83" max="10" man="1"/>
  </rowBreaks>
</worksheet>
</file>

<file path=xl/worksheets/sheet14.xml><?xml version="1.0" encoding="utf-8"?>
<worksheet xmlns="http://schemas.openxmlformats.org/spreadsheetml/2006/main" xmlns:r="http://schemas.openxmlformats.org/officeDocument/2006/relationships">
  <dimension ref="A1:H305"/>
  <sheetViews>
    <sheetView workbookViewId="0">
      <selection activeCell="F21" sqref="F21:G21"/>
    </sheetView>
  </sheetViews>
  <sheetFormatPr defaultRowHeight="12.75"/>
  <cols>
    <col min="1" max="1" width="10.7109375" style="8" customWidth="1"/>
    <col min="2" max="2" width="14.42578125" style="8" customWidth="1"/>
    <col min="3" max="7" width="10.7109375" style="8" customWidth="1"/>
    <col min="8" max="8" width="10.7109375" style="6" customWidth="1"/>
    <col min="9" max="16384" width="9.140625" style="8"/>
  </cols>
  <sheetData>
    <row r="1" spans="1:8" ht="21" customHeight="1">
      <c r="C1" s="962" t="s">
        <v>248</v>
      </c>
      <c r="D1" s="962"/>
      <c r="E1" s="962"/>
      <c r="F1" s="962"/>
    </row>
    <row r="2" spans="1:8">
      <c r="A2" s="978" t="s">
        <v>232</v>
      </c>
      <c r="B2" s="978"/>
      <c r="C2" s="967" t="s">
        <v>1046</v>
      </c>
      <c r="D2" s="968"/>
      <c r="E2" s="6"/>
      <c r="F2" s="9" t="s">
        <v>231</v>
      </c>
      <c r="G2" s="42"/>
      <c r="H2" s="39"/>
    </row>
    <row r="3" spans="1:8">
      <c r="A3" s="6"/>
      <c r="B3" s="7"/>
      <c r="C3" s="6"/>
      <c r="D3" s="6"/>
      <c r="E3" s="6"/>
    </row>
    <row r="4" spans="1:8">
      <c r="A4" s="9" t="s">
        <v>14</v>
      </c>
      <c r="D4" s="6" t="s">
        <v>15</v>
      </c>
      <c r="E4" s="9" t="s">
        <v>14</v>
      </c>
      <c r="F4" s="6"/>
      <c r="H4" s="6" t="s">
        <v>15</v>
      </c>
    </row>
    <row r="5" spans="1:8">
      <c r="A5" s="8">
        <v>2.1</v>
      </c>
      <c r="B5" s="8" t="s">
        <v>16</v>
      </c>
      <c r="D5" s="40" t="s">
        <v>230</v>
      </c>
      <c r="E5" s="8">
        <v>3.1</v>
      </c>
      <c r="F5" s="8" t="s">
        <v>17</v>
      </c>
      <c r="H5" s="40" t="s">
        <v>230</v>
      </c>
    </row>
    <row r="6" spans="1:8">
      <c r="A6" s="8">
        <v>2.2000000000000002</v>
      </c>
      <c r="B6" s="8" t="s">
        <v>18</v>
      </c>
      <c r="D6" s="40" t="s">
        <v>230</v>
      </c>
      <c r="E6" s="8">
        <v>3.2</v>
      </c>
      <c r="F6" s="8" t="s">
        <v>19</v>
      </c>
      <c r="H6" s="40" t="s">
        <v>230</v>
      </c>
    </row>
    <row r="7" spans="1:8">
      <c r="A7" s="8">
        <v>2.2999999999999998</v>
      </c>
      <c r="B7" s="8" t="s">
        <v>20</v>
      </c>
      <c r="D7" s="40" t="s">
        <v>230</v>
      </c>
      <c r="E7" s="8">
        <v>3.3</v>
      </c>
      <c r="F7" s="8" t="s">
        <v>21</v>
      </c>
      <c r="H7" s="40" t="s">
        <v>230</v>
      </c>
    </row>
    <row r="8" spans="1:8">
      <c r="A8" s="8">
        <v>2.4</v>
      </c>
      <c r="B8" s="8" t="s">
        <v>22</v>
      </c>
      <c r="D8" s="40" t="s">
        <v>230</v>
      </c>
      <c r="E8" s="8">
        <v>3.4</v>
      </c>
      <c r="F8" s="8" t="s">
        <v>23</v>
      </c>
      <c r="H8" s="40" t="s">
        <v>230</v>
      </c>
    </row>
    <row r="9" spans="1:8">
      <c r="A9" s="8">
        <v>2.5</v>
      </c>
      <c r="B9" s="8" t="s">
        <v>24</v>
      </c>
      <c r="D9" s="40" t="s">
        <v>230</v>
      </c>
      <c r="E9" s="8">
        <v>3.5</v>
      </c>
      <c r="F9" s="8" t="s">
        <v>25</v>
      </c>
      <c r="H9" s="40" t="s">
        <v>230</v>
      </c>
    </row>
    <row r="10" spans="1:8">
      <c r="A10" s="8">
        <v>2.6</v>
      </c>
      <c r="B10" s="8" t="s">
        <v>26</v>
      </c>
      <c r="D10" s="40" t="s">
        <v>230</v>
      </c>
      <c r="E10" s="8">
        <v>3.6</v>
      </c>
      <c r="F10" s="8" t="s">
        <v>27</v>
      </c>
      <c r="H10" s="40" t="s">
        <v>230</v>
      </c>
    </row>
    <row r="11" spans="1:8">
      <c r="A11" s="8">
        <v>2.7</v>
      </c>
      <c r="B11" s="8" t="s">
        <v>28</v>
      </c>
      <c r="D11" s="40" t="s">
        <v>230</v>
      </c>
      <c r="E11" s="8">
        <v>3.7</v>
      </c>
      <c r="F11" s="8" t="s">
        <v>29</v>
      </c>
      <c r="H11" s="41" t="s">
        <v>1046</v>
      </c>
    </row>
    <row r="12" spans="1:8">
      <c r="A12" s="8">
        <v>2.8</v>
      </c>
      <c r="B12" s="921" t="s">
        <v>30</v>
      </c>
      <c r="C12" s="921"/>
      <c r="D12" s="40" t="s">
        <v>230</v>
      </c>
      <c r="E12" s="8" t="s">
        <v>1046</v>
      </c>
    </row>
    <row r="13" spans="1:8" ht="4.5" customHeight="1">
      <c r="A13" s="8" t="s">
        <v>1046</v>
      </c>
      <c r="B13" s="8" t="s">
        <v>1046</v>
      </c>
      <c r="C13" s="8" t="s">
        <v>1046</v>
      </c>
      <c r="E13" s="8" t="s">
        <v>1046</v>
      </c>
    </row>
    <row r="14" spans="1:8" s="12" customFormat="1" ht="18" customHeight="1">
      <c r="C14" s="8" t="s">
        <v>1046</v>
      </c>
      <c r="F14" s="9" t="s">
        <v>15</v>
      </c>
      <c r="G14" s="8" t="s">
        <v>31</v>
      </c>
      <c r="H14" s="6" t="s">
        <v>1046</v>
      </c>
    </row>
    <row r="15" spans="1:8" s="12" customFormat="1" ht="18" customHeight="1">
      <c r="A15" s="13"/>
      <c r="C15" s="922" t="s">
        <v>1046</v>
      </c>
      <c r="D15" s="923"/>
      <c r="E15" s="923"/>
      <c r="F15" s="969" t="s">
        <v>32</v>
      </c>
      <c r="G15" s="970"/>
      <c r="H15" s="14" t="s">
        <v>33</v>
      </c>
    </row>
    <row r="16" spans="1:8" s="12" customFormat="1" ht="18" customHeight="1">
      <c r="A16" s="15" t="s">
        <v>1065</v>
      </c>
      <c r="B16" s="971" t="s">
        <v>34</v>
      </c>
      <c r="C16" s="971"/>
      <c r="D16" s="971"/>
      <c r="E16" s="16" t="s">
        <v>14</v>
      </c>
      <c r="F16" s="972" t="s">
        <v>29</v>
      </c>
      <c r="G16" s="973"/>
      <c r="H16" s="17" t="s">
        <v>35</v>
      </c>
    </row>
    <row r="17" spans="1:8" ht="20.100000000000001" customHeight="1">
      <c r="A17" s="43" t="s">
        <v>1046</v>
      </c>
      <c r="B17" s="974" t="s">
        <v>1046</v>
      </c>
      <c r="C17" s="974"/>
      <c r="D17" s="974"/>
      <c r="E17" s="44" t="s">
        <v>1046</v>
      </c>
      <c r="F17" s="975" t="s">
        <v>1046</v>
      </c>
      <c r="G17" s="975"/>
      <c r="H17" s="44" t="s">
        <v>1046</v>
      </c>
    </row>
    <row r="18" spans="1:8" ht="20.100000000000001" customHeight="1">
      <c r="A18" s="43"/>
      <c r="B18" s="974" t="s">
        <v>1046</v>
      </c>
      <c r="C18" s="974"/>
      <c r="D18" s="974"/>
      <c r="E18" s="44" t="s">
        <v>1046</v>
      </c>
      <c r="F18" s="974" t="s">
        <v>1046</v>
      </c>
      <c r="G18" s="974"/>
      <c r="H18" s="44"/>
    </row>
    <row r="19" spans="1:8" ht="20.100000000000001" customHeight="1">
      <c r="A19" s="43"/>
      <c r="B19" s="974"/>
      <c r="C19" s="974"/>
      <c r="D19" s="974"/>
      <c r="E19" s="44" t="s">
        <v>1046</v>
      </c>
      <c r="F19" s="974" t="s">
        <v>1046</v>
      </c>
      <c r="G19" s="974"/>
      <c r="H19" s="44"/>
    </row>
    <row r="20" spans="1:8" ht="20.100000000000001" customHeight="1">
      <c r="A20" s="43"/>
      <c r="B20" s="974"/>
      <c r="C20" s="974"/>
      <c r="D20" s="974"/>
      <c r="E20" s="44" t="s">
        <v>1046</v>
      </c>
      <c r="F20" s="974" t="s">
        <v>1046</v>
      </c>
      <c r="G20" s="974"/>
      <c r="H20" s="44" t="s">
        <v>1046</v>
      </c>
    </row>
    <row r="21" spans="1:8" ht="20.100000000000001" customHeight="1">
      <c r="A21" s="43"/>
      <c r="B21" s="974" t="s">
        <v>1046</v>
      </c>
      <c r="C21" s="974"/>
      <c r="D21" s="974"/>
      <c r="E21" s="44" t="s">
        <v>1046</v>
      </c>
      <c r="F21" s="974" t="s">
        <v>1046</v>
      </c>
      <c r="G21" s="974"/>
      <c r="H21" s="44"/>
    </row>
    <row r="22" spans="1:8" ht="20.100000000000001" customHeight="1">
      <c r="A22" s="43"/>
      <c r="B22" s="974"/>
      <c r="C22" s="974"/>
      <c r="D22" s="974"/>
      <c r="E22" s="44"/>
      <c r="F22" s="974"/>
      <c r="G22" s="974"/>
      <c r="H22" s="44"/>
    </row>
    <row r="23" spans="1:8" ht="20.100000000000001" customHeight="1">
      <c r="A23" s="43"/>
      <c r="B23" s="974"/>
      <c r="C23" s="974"/>
      <c r="D23" s="974"/>
      <c r="E23" s="44"/>
      <c r="F23" s="974"/>
      <c r="G23" s="974"/>
      <c r="H23" s="44"/>
    </row>
    <row r="24" spans="1:8" ht="20.100000000000001" customHeight="1">
      <c r="A24" s="43"/>
      <c r="B24" s="974"/>
      <c r="C24" s="974"/>
      <c r="D24" s="974"/>
      <c r="E24" s="44"/>
      <c r="F24" s="974"/>
      <c r="G24" s="974"/>
      <c r="H24" s="44"/>
    </row>
    <row r="25" spans="1:8" ht="20.100000000000001" customHeight="1">
      <c r="A25" s="43"/>
      <c r="B25" s="974"/>
      <c r="C25" s="974"/>
      <c r="D25" s="974"/>
      <c r="E25" s="44"/>
      <c r="F25" s="974"/>
      <c r="G25" s="974"/>
      <c r="H25" s="44"/>
    </row>
    <row r="26" spans="1:8" ht="20.100000000000001" customHeight="1">
      <c r="A26" s="43"/>
      <c r="B26" s="974"/>
      <c r="C26" s="974"/>
      <c r="D26" s="974"/>
      <c r="E26" s="44"/>
      <c r="F26" s="974"/>
      <c r="G26" s="974"/>
      <c r="H26" s="44"/>
    </row>
    <row r="27" spans="1:8" ht="20.100000000000001" customHeight="1">
      <c r="A27" s="43"/>
      <c r="B27" s="974"/>
      <c r="C27" s="974"/>
      <c r="D27" s="974"/>
      <c r="E27" s="44"/>
      <c r="F27" s="974"/>
      <c r="G27" s="974"/>
      <c r="H27" s="44"/>
    </row>
    <row r="28" spans="1:8" ht="20.100000000000001" customHeight="1">
      <c r="A28" s="43"/>
      <c r="B28" s="974"/>
      <c r="C28" s="974"/>
      <c r="D28" s="974"/>
      <c r="E28" s="44"/>
      <c r="F28" s="974"/>
      <c r="G28" s="974"/>
      <c r="H28" s="44"/>
    </row>
    <row r="29" spans="1:8" ht="20.100000000000001" customHeight="1">
      <c r="A29" s="43"/>
      <c r="B29" s="974"/>
      <c r="C29" s="974"/>
      <c r="D29" s="974"/>
      <c r="E29" s="44"/>
      <c r="F29" s="974"/>
      <c r="G29" s="974"/>
      <c r="H29" s="44"/>
    </row>
    <row r="30" spans="1:8" ht="20.100000000000001" customHeight="1">
      <c r="A30" s="43"/>
      <c r="B30" s="974"/>
      <c r="C30" s="974"/>
      <c r="D30" s="974"/>
      <c r="E30" s="44"/>
      <c r="F30" s="974"/>
      <c r="G30" s="974"/>
      <c r="H30" s="44"/>
    </row>
    <row r="31" spans="1:8" ht="20.100000000000001" customHeight="1">
      <c r="A31" s="43"/>
      <c r="B31" s="974"/>
      <c r="C31" s="974"/>
      <c r="D31" s="974"/>
      <c r="E31" s="44"/>
      <c r="F31" s="974"/>
      <c r="G31" s="974"/>
      <c r="H31" s="44"/>
    </row>
    <row r="32" spans="1:8" ht="20.100000000000001" customHeight="1">
      <c r="A32" s="43"/>
      <c r="B32" s="974"/>
      <c r="C32" s="974"/>
      <c r="D32" s="974"/>
      <c r="E32" s="44"/>
      <c r="F32" s="974"/>
      <c r="G32" s="974"/>
      <c r="H32" s="44"/>
    </row>
    <row r="33" spans="1:8" ht="20.100000000000001" customHeight="1">
      <c r="A33" s="43"/>
      <c r="B33" s="974"/>
      <c r="C33" s="974"/>
      <c r="D33" s="974"/>
      <c r="E33" s="44"/>
      <c r="F33" s="974"/>
      <c r="G33" s="974"/>
      <c r="H33" s="44"/>
    </row>
    <row r="34" spans="1:8" ht="20.100000000000001" customHeight="1">
      <c r="A34" s="43"/>
      <c r="B34" s="974"/>
      <c r="C34" s="974"/>
      <c r="D34" s="974"/>
      <c r="E34" s="44"/>
      <c r="F34" s="974"/>
      <c r="G34" s="974"/>
      <c r="H34" s="44"/>
    </row>
    <row r="35" spans="1:8" ht="20.100000000000001" customHeight="1">
      <c r="A35" s="43"/>
      <c r="B35" s="974"/>
      <c r="C35" s="974"/>
      <c r="D35" s="974"/>
      <c r="E35" s="44"/>
      <c r="F35" s="974"/>
      <c r="G35" s="974"/>
      <c r="H35" s="44"/>
    </row>
    <row r="36" spans="1:8" ht="20.100000000000001" customHeight="1">
      <c r="A36" s="43"/>
      <c r="B36" s="974"/>
      <c r="C36" s="974"/>
      <c r="D36" s="974"/>
      <c r="E36" s="44"/>
      <c r="F36" s="974"/>
      <c r="G36" s="974"/>
      <c r="H36" s="44"/>
    </row>
    <row r="37" spans="1:8" ht="20.100000000000001" customHeight="1">
      <c r="A37" s="43"/>
      <c r="B37" s="974"/>
      <c r="C37" s="974"/>
      <c r="D37" s="974"/>
      <c r="E37" s="44"/>
      <c r="F37" s="974"/>
      <c r="G37" s="974"/>
      <c r="H37" s="44"/>
    </row>
    <row r="38" spans="1:8" ht="20.100000000000001" customHeight="1">
      <c r="A38" s="43"/>
      <c r="B38" s="974"/>
      <c r="C38" s="974"/>
      <c r="D38" s="974"/>
      <c r="E38" s="44"/>
      <c r="F38" s="974"/>
      <c r="G38" s="974"/>
      <c r="H38" s="44"/>
    </row>
    <row r="39" spans="1:8" ht="20.100000000000001" customHeight="1">
      <c r="A39" s="43"/>
      <c r="B39" s="974"/>
      <c r="C39" s="974"/>
      <c r="D39" s="974"/>
      <c r="E39" s="44"/>
      <c r="F39" s="974"/>
      <c r="G39" s="974"/>
      <c r="H39" s="44"/>
    </row>
    <row r="40" spans="1:8" ht="1.9" customHeight="1">
      <c r="A40" s="140"/>
      <c r="B40" s="141"/>
      <c r="C40" s="141"/>
      <c r="D40" s="141"/>
      <c r="E40" s="141"/>
      <c r="F40" s="141"/>
      <c r="G40" s="141"/>
      <c r="H40" s="110"/>
    </row>
    <row r="41" spans="1:8" ht="21" customHeight="1">
      <c r="A41" s="142"/>
      <c r="B41" s="141"/>
      <c r="C41" s="963" t="s">
        <v>249</v>
      </c>
      <c r="D41" s="963"/>
      <c r="E41" s="963"/>
      <c r="F41" s="963"/>
      <c r="G41" s="141"/>
      <c r="H41" s="141"/>
    </row>
    <row r="42" spans="1:8">
      <c r="A42" s="18"/>
      <c r="B42" s="919"/>
      <c r="C42" s="919"/>
      <c r="D42" s="919"/>
      <c r="E42" s="19"/>
      <c r="F42" s="9" t="s">
        <v>231</v>
      </c>
      <c r="G42" s="42"/>
      <c r="H42" s="39"/>
    </row>
    <row r="43" spans="1:8">
      <c r="A43" s="18"/>
      <c r="B43" s="919"/>
      <c r="C43" s="919"/>
      <c r="D43" s="919"/>
      <c r="E43" s="19"/>
      <c r="F43" s="919"/>
      <c r="G43" s="919"/>
      <c r="H43" s="19"/>
    </row>
    <row r="44" spans="1:8" ht="29.45" customHeight="1">
      <c r="A44" s="138" t="s">
        <v>1065</v>
      </c>
      <c r="B44" s="959" t="s">
        <v>238</v>
      </c>
      <c r="C44" s="960"/>
      <c r="D44" s="960"/>
      <c r="E44" s="138" t="s">
        <v>1066</v>
      </c>
      <c r="F44" s="138" t="s">
        <v>1067</v>
      </c>
      <c r="G44" s="138" t="s">
        <v>1057</v>
      </c>
      <c r="H44" s="138" t="s">
        <v>1068</v>
      </c>
    </row>
    <row r="45" spans="1:8" ht="19.899999999999999" customHeight="1">
      <c r="A45" s="43"/>
      <c r="B45" s="974"/>
      <c r="C45" s="974"/>
      <c r="D45" s="974"/>
      <c r="E45" s="44"/>
      <c r="F45" s="44"/>
      <c r="G45" s="44"/>
      <c r="H45" s="44"/>
    </row>
    <row r="46" spans="1:8" ht="19.899999999999999" customHeight="1">
      <c r="A46" s="43"/>
      <c r="B46" s="974"/>
      <c r="C46" s="974"/>
      <c r="D46" s="974"/>
      <c r="E46" s="44"/>
      <c r="F46" s="44"/>
      <c r="G46" s="44"/>
      <c r="H46" s="44"/>
    </row>
    <row r="47" spans="1:8" ht="19.899999999999999" customHeight="1">
      <c r="A47" s="43"/>
      <c r="B47" s="974"/>
      <c r="C47" s="974"/>
      <c r="D47" s="974"/>
      <c r="E47" s="44"/>
      <c r="F47" s="44"/>
      <c r="G47" s="44"/>
      <c r="H47" s="44"/>
    </row>
    <row r="48" spans="1:8" ht="19.899999999999999" customHeight="1">
      <c r="A48" s="43"/>
      <c r="B48" s="964"/>
      <c r="C48" s="965"/>
      <c r="D48" s="966"/>
      <c r="E48" s="44"/>
      <c r="F48" s="44"/>
      <c r="G48" s="44"/>
      <c r="H48" s="44"/>
    </row>
    <row r="49" spans="1:8" ht="19.899999999999999" customHeight="1">
      <c r="A49" s="43"/>
      <c r="B49" s="964"/>
      <c r="C49" s="965"/>
      <c r="D49" s="966"/>
      <c r="E49" s="44"/>
      <c r="F49" s="44"/>
      <c r="G49" s="44"/>
      <c r="H49" s="44"/>
    </row>
    <row r="50" spans="1:8" ht="19.899999999999999" customHeight="1">
      <c r="A50" s="43"/>
      <c r="B50" s="964"/>
      <c r="C50" s="965"/>
      <c r="D50" s="966"/>
      <c r="E50" s="44"/>
      <c r="F50" s="44"/>
      <c r="G50" s="44"/>
      <c r="H50" s="44"/>
    </row>
    <row r="51" spans="1:8" ht="19.899999999999999" customHeight="1">
      <c r="A51" s="43"/>
      <c r="B51" s="964"/>
      <c r="C51" s="965"/>
      <c r="D51" s="966"/>
      <c r="E51" s="44"/>
      <c r="F51" s="44"/>
      <c r="G51" s="44"/>
      <c r="H51" s="44"/>
    </row>
    <row r="52" spans="1:8" ht="19.899999999999999" customHeight="1">
      <c r="A52" s="43"/>
      <c r="B52" s="974"/>
      <c r="C52" s="974"/>
      <c r="D52" s="974"/>
      <c r="E52" s="44"/>
      <c r="F52" s="44"/>
      <c r="G52" s="44"/>
      <c r="H52" s="44"/>
    </row>
    <row r="53" spans="1:8" ht="19.899999999999999" customHeight="1">
      <c r="A53" s="43"/>
      <c r="B53" s="974"/>
      <c r="C53" s="974"/>
      <c r="D53" s="974"/>
      <c r="E53" s="44"/>
      <c r="F53" s="44"/>
      <c r="G53" s="44"/>
      <c r="H53" s="44"/>
    </row>
    <row r="54" spans="1:8" ht="19.899999999999999" customHeight="1">
      <c r="A54" s="43"/>
      <c r="B54" s="974"/>
      <c r="C54" s="974"/>
      <c r="D54" s="974"/>
      <c r="E54" s="44"/>
      <c r="F54" s="44"/>
      <c r="G54" s="44"/>
      <c r="H54" s="44"/>
    </row>
    <row r="55" spans="1:8" ht="19.899999999999999" customHeight="1">
      <c r="A55" s="43"/>
      <c r="B55" s="974"/>
      <c r="C55" s="974"/>
      <c r="D55" s="974"/>
      <c r="E55" s="44"/>
      <c r="F55" s="44"/>
      <c r="G55" s="44"/>
      <c r="H55" s="44"/>
    </row>
    <row r="56" spans="1:8" ht="19.899999999999999" customHeight="1">
      <c r="A56" s="43"/>
      <c r="B56" s="974"/>
      <c r="C56" s="974"/>
      <c r="D56" s="974"/>
      <c r="E56" s="44"/>
      <c r="F56" s="44"/>
      <c r="G56" s="44"/>
      <c r="H56" s="44"/>
    </row>
    <row r="57" spans="1:8" ht="19.899999999999999" customHeight="1">
      <c r="A57" s="43"/>
      <c r="B57" s="974"/>
      <c r="C57" s="974"/>
      <c r="D57" s="974"/>
      <c r="E57" s="44"/>
      <c r="F57" s="44"/>
      <c r="G57" s="44"/>
      <c r="H57" s="44"/>
    </row>
    <row r="58" spans="1:8" ht="19.899999999999999" customHeight="1">
      <c r="A58" s="43"/>
      <c r="B58" s="974"/>
      <c r="C58" s="974"/>
      <c r="D58" s="974"/>
      <c r="E58" s="44"/>
      <c r="F58" s="44"/>
      <c r="G58" s="44"/>
      <c r="H58" s="44"/>
    </row>
    <row r="59" spans="1:8" ht="4.9000000000000004" customHeight="1">
      <c r="A59" s="144"/>
      <c r="B59" s="143"/>
      <c r="C59" s="143"/>
      <c r="D59" s="143"/>
      <c r="E59" s="143"/>
      <c r="F59" s="143"/>
      <c r="G59" s="143"/>
      <c r="H59" s="143"/>
    </row>
    <row r="60" spans="1:8" ht="25.9" customHeight="1">
      <c r="A60" s="139" t="s">
        <v>1065</v>
      </c>
      <c r="B60" s="961" t="s">
        <v>1069</v>
      </c>
      <c r="C60" s="961"/>
      <c r="D60" s="961"/>
      <c r="E60" s="138" t="s">
        <v>1066</v>
      </c>
      <c r="F60" s="138" t="s">
        <v>1067</v>
      </c>
      <c r="G60" s="138" t="s">
        <v>1057</v>
      </c>
      <c r="H60" s="138" t="s">
        <v>1068</v>
      </c>
    </row>
    <row r="61" spans="1:8" ht="19.899999999999999" customHeight="1">
      <c r="A61" s="43"/>
      <c r="B61" s="974"/>
      <c r="C61" s="974"/>
      <c r="D61" s="974"/>
      <c r="E61" s="44"/>
      <c r="F61" s="44"/>
      <c r="G61" s="44"/>
      <c r="H61" s="44"/>
    </row>
    <row r="62" spans="1:8" ht="19.899999999999999" customHeight="1">
      <c r="A62" s="43"/>
      <c r="B62" s="964"/>
      <c r="C62" s="965"/>
      <c r="D62" s="966"/>
      <c r="E62" s="44"/>
      <c r="F62" s="44"/>
      <c r="G62" s="44"/>
      <c r="H62" s="44"/>
    </row>
    <row r="63" spans="1:8" ht="19.899999999999999" customHeight="1">
      <c r="A63" s="43"/>
      <c r="B63" s="964"/>
      <c r="C63" s="965"/>
      <c r="D63" s="966"/>
      <c r="E63" s="44"/>
      <c r="F63" s="44"/>
      <c r="G63" s="44"/>
      <c r="H63" s="44"/>
    </row>
    <row r="64" spans="1:8" ht="19.899999999999999" customHeight="1">
      <c r="A64" s="43"/>
      <c r="B64" s="964"/>
      <c r="C64" s="976"/>
      <c r="D64" s="977"/>
      <c r="E64" s="44"/>
      <c r="F64" s="44"/>
      <c r="G64" s="44"/>
      <c r="H64" s="44"/>
    </row>
    <row r="65" spans="1:8" ht="19.899999999999999" customHeight="1">
      <c r="A65" s="43"/>
      <c r="B65" s="974"/>
      <c r="C65" s="974"/>
      <c r="D65" s="974"/>
      <c r="E65" s="44"/>
      <c r="F65" s="44"/>
      <c r="G65" s="44"/>
      <c r="H65" s="44"/>
    </row>
    <row r="66" spans="1:8" ht="19.899999999999999" customHeight="1">
      <c r="A66" s="43"/>
      <c r="B66" s="974"/>
      <c r="C66" s="974"/>
      <c r="D66" s="974"/>
      <c r="E66" s="44"/>
      <c r="F66" s="44"/>
      <c r="G66" s="44"/>
      <c r="H66" s="44"/>
    </row>
    <row r="67" spans="1:8" ht="19.899999999999999" customHeight="1">
      <c r="A67" s="43"/>
      <c r="B67" s="974"/>
      <c r="C67" s="974"/>
      <c r="D67" s="974"/>
      <c r="E67" s="44"/>
      <c r="F67" s="44"/>
      <c r="G67" s="44"/>
      <c r="H67" s="44"/>
    </row>
    <row r="68" spans="1:8" ht="19.899999999999999" customHeight="1">
      <c r="A68" s="43"/>
      <c r="B68" s="974"/>
      <c r="C68" s="974"/>
      <c r="D68" s="974"/>
      <c r="E68" s="44"/>
      <c r="F68" s="44"/>
      <c r="G68" s="44"/>
      <c r="H68" s="44"/>
    </row>
    <row r="69" spans="1:8" s="113" customFormat="1" ht="4.9000000000000004" customHeight="1">
      <c r="A69" s="144"/>
      <c r="B69" s="143"/>
      <c r="C69" s="143"/>
      <c r="D69" s="143"/>
      <c r="E69" s="143"/>
      <c r="F69" s="143"/>
      <c r="G69" s="143"/>
      <c r="H69" s="143"/>
    </row>
    <row r="70" spans="1:8" ht="28.9" customHeight="1">
      <c r="A70" s="139" t="s">
        <v>1065</v>
      </c>
      <c r="B70" s="961" t="s">
        <v>251</v>
      </c>
      <c r="C70" s="961"/>
      <c r="D70" s="961"/>
      <c r="E70" s="138" t="s">
        <v>1070</v>
      </c>
      <c r="F70" s="138" t="s">
        <v>1067</v>
      </c>
      <c r="G70" s="138" t="s">
        <v>1057</v>
      </c>
      <c r="H70" s="138" t="s">
        <v>1068</v>
      </c>
    </row>
    <row r="71" spans="1:8" ht="19.899999999999999" customHeight="1">
      <c r="A71" s="43"/>
      <c r="B71" s="974"/>
      <c r="C71" s="974"/>
      <c r="D71" s="974"/>
      <c r="E71" s="44"/>
      <c r="F71" s="44"/>
      <c r="G71" s="44"/>
      <c r="H71" s="44"/>
    </row>
    <row r="72" spans="1:8" ht="19.899999999999999" customHeight="1">
      <c r="A72" s="43"/>
      <c r="B72" s="974"/>
      <c r="C72" s="974"/>
      <c r="D72" s="974"/>
      <c r="E72" s="44"/>
      <c r="F72" s="44"/>
      <c r="G72" s="44"/>
      <c r="H72" s="44"/>
    </row>
    <row r="73" spans="1:8" ht="19.899999999999999" customHeight="1">
      <c r="A73" s="43"/>
      <c r="B73" s="964"/>
      <c r="C73" s="965"/>
      <c r="D73" s="966"/>
      <c r="E73" s="44"/>
      <c r="F73" s="44"/>
      <c r="G73" s="44"/>
      <c r="H73" s="44"/>
    </row>
    <row r="74" spans="1:8" ht="19.899999999999999" customHeight="1">
      <c r="A74" s="43"/>
      <c r="B74" s="964"/>
      <c r="C74" s="965"/>
      <c r="D74" s="966"/>
      <c r="E74" s="44"/>
      <c r="F74" s="44"/>
      <c r="G74" s="44"/>
      <c r="H74" s="44"/>
    </row>
    <row r="75" spans="1:8" ht="19.899999999999999" customHeight="1">
      <c r="A75" s="43"/>
      <c r="B75" s="974"/>
      <c r="C75" s="974"/>
      <c r="D75" s="974"/>
      <c r="E75" s="44"/>
      <c r="F75" s="44"/>
      <c r="G75" s="44"/>
      <c r="H75" s="44"/>
    </row>
    <row r="76" spans="1:8" ht="19.899999999999999" customHeight="1">
      <c r="A76" s="43"/>
      <c r="B76" s="974"/>
      <c r="C76" s="974"/>
      <c r="D76" s="974"/>
      <c r="E76" s="44"/>
      <c r="F76" s="44"/>
      <c r="G76" s="44"/>
      <c r="H76" s="44"/>
    </row>
    <row r="77" spans="1:8">
      <c r="A77" s="18"/>
      <c r="B77" s="919"/>
      <c r="C77" s="919"/>
      <c r="D77" s="919"/>
      <c r="E77" s="19"/>
      <c r="F77" s="19"/>
      <c r="G77" s="19"/>
      <c r="H77" s="19"/>
    </row>
    <row r="78" spans="1:8">
      <c r="A78" s="18"/>
      <c r="B78" s="919"/>
      <c r="C78" s="919"/>
      <c r="D78" s="919"/>
      <c r="E78" s="19"/>
      <c r="F78" s="19"/>
      <c r="G78" s="19"/>
      <c r="H78" s="19"/>
    </row>
    <row r="79" spans="1:8">
      <c r="A79" s="18"/>
      <c r="B79" s="919"/>
      <c r="C79" s="919"/>
      <c r="D79" s="919"/>
      <c r="E79" s="19"/>
      <c r="F79" s="19"/>
      <c r="G79" s="19"/>
      <c r="H79" s="19"/>
    </row>
    <row r="80" spans="1:8">
      <c r="A80" s="18"/>
      <c r="B80" s="919"/>
      <c r="C80" s="919"/>
      <c r="D80" s="919"/>
      <c r="E80" s="19"/>
      <c r="F80" s="19"/>
      <c r="G80" s="19"/>
      <c r="H80" s="19"/>
    </row>
    <row r="81" spans="1:8">
      <c r="A81" s="18"/>
      <c r="B81" s="919"/>
      <c r="C81" s="919"/>
      <c r="D81" s="919"/>
      <c r="E81" s="19"/>
      <c r="F81" s="19"/>
      <c r="G81" s="19"/>
      <c r="H81" s="19"/>
    </row>
    <row r="82" spans="1:8">
      <c r="A82" s="18"/>
      <c r="B82" s="919"/>
      <c r="C82" s="919"/>
      <c r="D82" s="919"/>
      <c r="E82" s="19"/>
      <c r="F82" s="19"/>
      <c r="G82" s="19"/>
      <c r="H82" s="19"/>
    </row>
    <row r="83" spans="1:8">
      <c r="A83" s="18"/>
      <c r="B83" s="919"/>
      <c r="C83" s="919"/>
      <c r="D83" s="919"/>
      <c r="E83" s="19"/>
      <c r="F83" s="19"/>
      <c r="G83" s="19"/>
      <c r="H83" s="19"/>
    </row>
    <row r="84" spans="1:8">
      <c r="A84" s="18"/>
      <c r="B84" s="919"/>
      <c r="C84" s="919"/>
      <c r="D84" s="919"/>
      <c r="E84" s="19"/>
      <c r="F84" s="19"/>
      <c r="G84" s="19"/>
      <c r="H84" s="19"/>
    </row>
    <row r="85" spans="1:8">
      <c r="A85" s="18"/>
      <c r="B85" s="919"/>
      <c r="C85" s="919"/>
      <c r="D85" s="919"/>
      <c r="E85" s="19"/>
      <c r="F85" s="19"/>
      <c r="G85" s="19"/>
      <c r="H85" s="19"/>
    </row>
    <row r="86" spans="1:8">
      <c r="A86" s="18"/>
      <c r="B86" s="919"/>
      <c r="C86" s="919"/>
      <c r="D86" s="919"/>
      <c r="E86" s="19"/>
      <c r="F86" s="19"/>
      <c r="G86" s="19"/>
      <c r="H86" s="19"/>
    </row>
    <row r="87" spans="1:8">
      <c r="A87" s="18"/>
      <c r="B87" s="919"/>
      <c r="C87" s="919"/>
      <c r="D87" s="919"/>
      <c r="E87" s="19"/>
      <c r="F87" s="19"/>
      <c r="G87" s="19"/>
      <c r="H87" s="19"/>
    </row>
    <row r="88" spans="1:8">
      <c r="A88" s="18"/>
      <c r="B88" s="919"/>
      <c r="C88" s="919"/>
      <c r="D88" s="919"/>
      <c r="E88" s="19"/>
      <c r="F88" s="19"/>
      <c r="G88" s="19"/>
      <c r="H88" s="19"/>
    </row>
    <row r="89" spans="1:8">
      <c r="A89" s="18"/>
      <c r="B89" s="919"/>
      <c r="C89" s="919"/>
      <c r="D89" s="919"/>
      <c r="E89" s="19"/>
      <c r="F89" s="19"/>
      <c r="G89" s="19"/>
      <c r="H89" s="19"/>
    </row>
    <row r="90" spans="1:8">
      <c r="A90" s="18"/>
      <c r="B90" s="919"/>
      <c r="C90" s="919"/>
      <c r="D90" s="919"/>
      <c r="E90" s="19"/>
      <c r="F90" s="19"/>
      <c r="G90" s="19"/>
      <c r="H90" s="19"/>
    </row>
    <row r="91" spans="1:8">
      <c r="A91" s="18"/>
      <c r="B91" s="919"/>
      <c r="C91" s="919"/>
      <c r="D91" s="919"/>
      <c r="E91" s="19"/>
      <c r="F91" s="19"/>
      <c r="G91" s="19"/>
      <c r="H91" s="19"/>
    </row>
    <row r="92" spans="1:8">
      <c r="A92" s="18"/>
      <c r="B92" s="919"/>
      <c r="C92" s="919"/>
      <c r="D92" s="919"/>
      <c r="E92" s="19"/>
      <c r="F92" s="19"/>
      <c r="G92" s="19"/>
      <c r="H92" s="19"/>
    </row>
    <row r="93" spans="1:8">
      <c r="A93" s="18"/>
      <c r="B93" s="919"/>
      <c r="C93" s="919"/>
      <c r="D93" s="919"/>
      <c r="E93" s="19"/>
      <c r="F93" s="919"/>
      <c r="G93" s="919"/>
      <c r="H93" s="19"/>
    </row>
    <row r="94" spans="1:8">
      <c r="A94" s="18"/>
      <c r="B94" s="919"/>
      <c r="C94" s="919"/>
      <c r="D94" s="919"/>
      <c r="E94" s="19"/>
      <c r="F94" s="919"/>
      <c r="G94" s="919"/>
      <c r="H94" s="19"/>
    </row>
    <row r="95" spans="1:8">
      <c r="A95" s="18"/>
      <c r="B95" s="919"/>
      <c r="C95" s="919"/>
      <c r="D95" s="919"/>
      <c r="E95" s="19"/>
      <c r="F95" s="919"/>
      <c r="G95" s="919"/>
      <c r="H95" s="19"/>
    </row>
    <row r="96" spans="1:8">
      <c r="A96" s="18"/>
      <c r="B96" s="919"/>
      <c r="C96" s="919"/>
      <c r="D96" s="919"/>
      <c r="E96" s="19"/>
      <c r="F96" s="919"/>
      <c r="G96" s="919"/>
      <c r="H96" s="19"/>
    </row>
    <row r="97" spans="1:8">
      <c r="A97" s="18"/>
      <c r="B97" s="919"/>
      <c r="C97" s="919"/>
      <c r="D97" s="919"/>
      <c r="E97" s="19"/>
      <c r="F97" s="919"/>
      <c r="G97" s="919"/>
      <c r="H97" s="19"/>
    </row>
    <row r="98" spans="1:8">
      <c r="A98" s="18"/>
      <c r="B98" s="919"/>
      <c r="C98" s="919"/>
      <c r="D98" s="919"/>
      <c r="E98" s="19"/>
      <c r="F98" s="919"/>
      <c r="G98" s="919"/>
      <c r="H98" s="19"/>
    </row>
    <row r="99" spans="1:8">
      <c r="A99" s="18"/>
      <c r="B99" s="919"/>
      <c r="C99" s="919"/>
      <c r="D99" s="919"/>
      <c r="E99" s="19"/>
      <c r="F99" s="919"/>
      <c r="G99" s="919"/>
      <c r="H99" s="19"/>
    </row>
    <row r="100" spans="1:8">
      <c r="A100" s="18"/>
      <c r="B100" s="919"/>
      <c r="C100" s="919"/>
      <c r="D100" s="919"/>
      <c r="E100" s="19"/>
      <c r="F100" s="919"/>
      <c r="G100" s="919"/>
      <c r="H100" s="19"/>
    </row>
    <row r="101" spans="1:8">
      <c r="A101" s="18"/>
      <c r="B101" s="919"/>
      <c r="C101" s="919"/>
      <c r="D101" s="919"/>
      <c r="E101" s="19"/>
      <c r="F101" s="919"/>
      <c r="G101" s="919"/>
      <c r="H101" s="19"/>
    </row>
    <row r="102" spans="1:8">
      <c r="A102" s="18"/>
      <c r="B102" s="919"/>
      <c r="C102" s="919"/>
      <c r="D102" s="919"/>
      <c r="E102" s="19"/>
      <c r="F102" s="919"/>
      <c r="G102" s="919"/>
      <c r="H102" s="19"/>
    </row>
    <row r="103" spans="1:8">
      <c r="A103" s="18"/>
      <c r="B103" s="919"/>
      <c r="C103" s="919"/>
      <c r="D103" s="919"/>
      <c r="E103" s="19"/>
      <c r="F103" s="919"/>
      <c r="G103" s="919"/>
      <c r="H103" s="19"/>
    </row>
    <row r="104" spans="1:8">
      <c r="A104" s="18"/>
      <c r="B104" s="919"/>
      <c r="C104" s="919"/>
      <c r="D104" s="919"/>
      <c r="E104" s="19"/>
      <c r="F104" s="919"/>
      <c r="G104" s="919"/>
      <c r="H104" s="19"/>
    </row>
    <row r="105" spans="1:8">
      <c r="A105" s="18"/>
      <c r="B105" s="919"/>
      <c r="C105" s="919"/>
      <c r="D105" s="919"/>
      <c r="E105" s="19"/>
      <c r="F105" s="919"/>
      <c r="G105" s="919"/>
      <c r="H105" s="19"/>
    </row>
    <row r="106" spans="1:8">
      <c r="A106" s="18"/>
      <c r="B106" s="919"/>
      <c r="C106" s="919"/>
      <c r="D106" s="919"/>
      <c r="E106" s="19"/>
      <c r="F106" s="919"/>
      <c r="G106" s="919"/>
      <c r="H106" s="19"/>
    </row>
    <row r="107" spans="1:8">
      <c r="A107" s="18"/>
      <c r="B107" s="919"/>
      <c r="C107" s="919"/>
      <c r="D107" s="919"/>
      <c r="E107" s="19"/>
      <c r="F107" s="919"/>
      <c r="G107" s="919"/>
      <c r="H107" s="19"/>
    </row>
    <row r="108" spans="1:8">
      <c r="A108" s="18"/>
      <c r="B108" s="919"/>
      <c r="C108" s="919"/>
      <c r="D108" s="919"/>
      <c r="E108" s="19"/>
      <c r="F108" s="919"/>
      <c r="G108" s="919"/>
      <c r="H108" s="19"/>
    </row>
    <row r="109" spans="1:8">
      <c r="A109" s="18"/>
      <c r="B109" s="919"/>
      <c r="C109" s="919"/>
      <c r="D109" s="919"/>
      <c r="E109" s="19"/>
      <c r="F109" s="919"/>
      <c r="G109" s="919"/>
      <c r="H109" s="19"/>
    </row>
    <row r="110" spans="1:8">
      <c r="A110" s="18"/>
      <c r="B110" s="919"/>
      <c r="C110" s="919"/>
      <c r="D110" s="919"/>
      <c r="E110" s="19"/>
      <c r="F110" s="919"/>
      <c r="G110" s="919"/>
      <c r="H110" s="19"/>
    </row>
    <row r="111" spans="1:8">
      <c r="A111" s="18"/>
      <c r="B111" s="919"/>
      <c r="C111" s="919"/>
      <c r="D111" s="919"/>
      <c r="E111" s="19"/>
      <c r="F111" s="919"/>
      <c r="G111" s="919"/>
      <c r="H111" s="19"/>
    </row>
    <row r="112" spans="1:8">
      <c r="A112" s="18"/>
      <c r="B112" s="919"/>
      <c r="C112" s="919"/>
      <c r="D112" s="919"/>
      <c r="E112" s="19"/>
      <c r="F112" s="919"/>
      <c r="G112" s="919"/>
      <c r="H112" s="19"/>
    </row>
    <row r="113" spans="1:8">
      <c r="A113" s="18"/>
      <c r="B113" s="919"/>
      <c r="C113" s="919"/>
      <c r="D113" s="919"/>
      <c r="E113" s="19"/>
      <c r="F113" s="919"/>
      <c r="G113" s="919"/>
      <c r="H113" s="19"/>
    </row>
    <row r="114" spans="1:8">
      <c r="A114" s="18"/>
      <c r="B114" s="919"/>
      <c r="C114" s="919"/>
      <c r="D114" s="919"/>
      <c r="E114" s="19"/>
      <c r="F114" s="919"/>
      <c r="G114" s="919"/>
      <c r="H114" s="19"/>
    </row>
    <row r="115" spans="1:8">
      <c r="A115" s="18"/>
      <c r="B115" s="919"/>
      <c r="C115" s="919"/>
      <c r="D115" s="919"/>
      <c r="E115" s="19"/>
      <c r="F115" s="919"/>
      <c r="G115" s="919"/>
      <c r="H115" s="19"/>
    </row>
    <row r="116" spans="1:8">
      <c r="A116" s="18"/>
      <c r="B116" s="919"/>
      <c r="C116" s="919"/>
      <c r="D116" s="919"/>
      <c r="E116" s="19"/>
      <c r="F116" s="919"/>
      <c r="G116" s="919"/>
      <c r="H116" s="19"/>
    </row>
    <row r="117" spans="1:8">
      <c r="A117" s="18"/>
      <c r="B117" s="919"/>
      <c r="C117" s="919"/>
      <c r="D117" s="919"/>
      <c r="E117" s="19"/>
      <c r="F117" s="919"/>
      <c r="G117" s="919"/>
      <c r="H117" s="19"/>
    </row>
    <row r="118" spans="1:8">
      <c r="A118" s="18"/>
      <c r="B118" s="919"/>
      <c r="C118" s="919"/>
      <c r="D118" s="919"/>
      <c r="E118" s="19"/>
      <c r="F118" s="919"/>
      <c r="G118" s="919"/>
      <c r="H118" s="19"/>
    </row>
    <row r="119" spans="1:8">
      <c r="A119" s="18"/>
      <c r="B119" s="919"/>
      <c r="C119" s="919"/>
      <c r="D119" s="919"/>
      <c r="E119" s="19"/>
      <c r="F119" s="919"/>
      <c r="G119" s="919"/>
      <c r="H119" s="19"/>
    </row>
    <row r="120" spans="1:8">
      <c r="A120" s="18"/>
      <c r="B120" s="919"/>
      <c r="C120" s="919"/>
      <c r="D120" s="919"/>
      <c r="E120" s="19"/>
      <c r="F120" s="919"/>
      <c r="G120" s="919"/>
      <c r="H120" s="19"/>
    </row>
    <row r="121" spans="1:8">
      <c r="A121" s="18"/>
      <c r="B121" s="919"/>
      <c r="C121" s="919"/>
      <c r="D121" s="919"/>
      <c r="E121" s="19"/>
      <c r="F121" s="919"/>
      <c r="G121" s="919"/>
      <c r="H121" s="19"/>
    </row>
    <row r="122" spans="1:8">
      <c r="A122" s="18"/>
      <c r="B122" s="919"/>
      <c r="C122" s="919"/>
      <c r="D122" s="919"/>
      <c r="E122" s="19"/>
      <c r="F122" s="919"/>
      <c r="G122" s="919"/>
      <c r="H122" s="19"/>
    </row>
    <row r="123" spans="1:8">
      <c r="A123" s="18"/>
      <c r="B123" s="919"/>
      <c r="C123" s="919"/>
      <c r="D123" s="919"/>
      <c r="E123" s="19"/>
      <c r="F123" s="919"/>
      <c r="G123" s="919"/>
      <c r="H123" s="19"/>
    </row>
    <row r="124" spans="1:8">
      <c r="A124" s="18"/>
      <c r="B124" s="919"/>
      <c r="C124" s="919"/>
      <c r="D124" s="919"/>
      <c r="E124" s="19"/>
      <c r="F124" s="919"/>
      <c r="G124" s="919"/>
      <c r="H124" s="19"/>
    </row>
    <row r="125" spans="1:8">
      <c r="A125" s="18"/>
      <c r="B125" s="919"/>
      <c r="C125" s="919"/>
      <c r="D125" s="919"/>
      <c r="E125" s="19"/>
      <c r="F125" s="919"/>
      <c r="G125" s="919"/>
      <c r="H125" s="19"/>
    </row>
    <row r="126" spans="1:8">
      <c r="A126" s="18"/>
      <c r="B126" s="919"/>
      <c r="C126" s="919"/>
      <c r="D126" s="919"/>
      <c r="E126" s="19"/>
      <c r="F126" s="919"/>
      <c r="G126" s="919"/>
      <c r="H126" s="19"/>
    </row>
    <row r="127" spans="1:8">
      <c r="A127" s="18"/>
      <c r="B127" s="919"/>
      <c r="C127" s="919"/>
      <c r="D127" s="919"/>
      <c r="E127" s="19"/>
      <c r="F127" s="919"/>
      <c r="G127" s="919"/>
      <c r="H127" s="19"/>
    </row>
    <row r="128" spans="1:8">
      <c r="A128" s="18"/>
      <c r="B128" s="919"/>
      <c r="C128" s="919"/>
      <c r="D128" s="919"/>
      <c r="E128" s="19"/>
      <c r="F128" s="919"/>
      <c r="G128" s="919"/>
      <c r="H128" s="19"/>
    </row>
    <row r="129" spans="1:8">
      <c r="A129" s="18"/>
      <c r="B129" s="919"/>
      <c r="C129" s="919"/>
      <c r="D129" s="919"/>
      <c r="E129" s="19"/>
      <c r="F129" s="919"/>
      <c r="G129" s="919"/>
      <c r="H129" s="19"/>
    </row>
    <row r="130" spans="1:8">
      <c r="A130" s="18"/>
      <c r="B130" s="919"/>
      <c r="C130" s="919"/>
      <c r="D130" s="919"/>
      <c r="E130" s="19"/>
      <c r="F130" s="919"/>
      <c r="G130" s="919"/>
      <c r="H130" s="19"/>
    </row>
    <row r="131" spans="1:8">
      <c r="A131" s="18"/>
      <c r="B131" s="919"/>
      <c r="C131" s="919"/>
      <c r="D131" s="919"/>
      <c r="E131" s="19"/>
      <c r="F131" s="919"/>
      <c r="G131" s="919"/>
      <c r="H131" s="19"/>
    </row>
    <row r="132" spans="1:8">
      <c r="A132" s="18"/>
      <c r="B132" s="919"/>
      <c r="C132" s="919"/>
      <c r="D132" s="919"/>
      <c r="E132" s="19"/>
      <c r="F132" s="919"/>
      <c r="G132" s="919"/>
      <c r="H132" s="19"/>
    </row>
    <row r="133" spans="1:8">
      <c r="A133" s="18"/>
      <c r="B133" s="919"/>
      <c r="C133" s="919"/>
      <c r="D133" s="919"/>
      <c r="E133" s="19"/>
      <c r="F133" s="919"/>
      <c r="G133" s="919"/>
      <c r="H133" s="19"/>
    </row>
    <row r="134" spans="1:8">
      <c r="A134" s="18"/>
      <c r="B134" s="919"/>
      <c r="C134" s="919"/>
      <c r="D134" s="919"/>
      <c r="E134" s="19"/>
      <c r="F134" s="919"/>
      <c r="G134" s="919"/>
      <c r="H134" s="19"/>
    </row>
    <row r="135" spans="1:8">
      <c r="A135" s="18"/>
      <c r="B135" s="919"/>
      <c r="C135" s="919"/>
      <c r="D135" s="919"/>
      <c r="E135" s="19"/>
      <c r="F135" s="919"/>
      <c r="G135" s="919"/>
      <c r="H135" s="19"/>
    </row>
    <row r="136" spans="1:8">
      <c r="A136" s="18"/>
      <c r="B136" s="919"/>
      <c r="C136" s="919"/>
      <c r="D136" s="919"/>
      <c r="E136" s="19"/>
      <c r="F136" s="919"/>
      <c r="G136" s="919"/>
      <c r="H136" s="19"/>
    </row>
    <row r="137" spans="1:8">
      <c r="A137" s="18"/>
      <c r="B137" s="919"/>
      <c r="C137" s="919"/>
      <c r="D137" s="919"/>
      <c r="E137" s="19"/>
      <c r="F137" s="919"/>
      <c r="G137" s="919"/>
      <c r="H137" s="19"/>
    </row>
    <row r="138" spans="1:8">
      <c r="A138" s="18"/>
      <c r="B138" s="919"/>
      <c r="C138" s="919"/>
      <c r="D138" s="919"/>
      <c r="E138" s="19"/>
      <c r="F138" s="919"/>
      <c r="G138" s="919"/>
      <c r="H138" s="19"/>
    </row>
    <row r="139" spans="1:8">
      <c r="A139" s="18"/>
      <c r="B139" s="919"/>
      <c r="C139" s="919"/>
      <c r="D139" s="919"/>
      <c r="E139" s="19"/>
      <c r="F139" s="919"/>
      <c r="G139" s="919"/>
      <c r="H139" s="19"/>
    </row>
    <row r="140" spans="1:8">
      <c r="A140" s="18"/>
      <c r="B140" s="919"/>
      <c r="C140" s="919"/>
      <c r="D140" s="919"/>
      <c r="E140" s="19"/>
      <c r="F140" s="919"/>
      <c r="G140" s="919"/>
      <c r="H140" s="19"/>
    </row>
    <row r="141" spans="1:8">
      <c r="A141" s="18"/>
      <c r="B141" s="919"/>
      <c r="C141" s="919"/>
      <c r="D141" s="919"/>
      <c r="E141" s="19"/>
      <c r="F141" s="919"/>
      <c r="G141" s="919"/>
      <c r="H141" s="19"/>
    </row>
    <row r="142" spans="1:8">
      <c r="A142" s="18"/>
      <c r="B142" s="919"/>
      <c r="C142" s="919"/>
      <c r="D142" s="919"/>
      <c r="E142" s="19"/>
      <c r="F142" s="919"/>
      <c r="G142" s="919"/>
      <c r="H142" s="19"/>
    </row>
    <row r="143" spans="1:8">
      <c r="A143" s="18"/>
      <c r="B143" s="919"/>
      <c r="C143" s="919"/>
      <c r="D143" s="919"/>
      <c r="E143" s="19"/>
      <c r="F143" s="919"/>
      <c r="G143" s="919"/>
      <c r="H143" s="19"/>
    </row>
    <row r="144" spans="1:8">
      <c r="A144" s="18"/>
      <c r="B144" s="919"/>
      <c r="C144" s="919"/>
      <c r="D144" s="919"/>
      <c r="E144" s="19"/>
      <c r="F144" s="919"/>
      <c r="G144" s="919"/>
      <c r="H144" s="19"/>
    </row>
    <row r="145" spans="1:8">
      <c r="A145" s="18"/>
      <c r="B145" s="919"/>
      <c r="C145" s="919"/>
      <c r="D145" s="919"/>
      <c r="E145" s="19"/>
      <c r="F145" s="919"/>
      <c r="G145" s="919"/>
      <c r="H145" s="19"/>
    </row>
    <row r="146" spans="1:8">
      <c r="A146" s="18"/>
      <c r="B146" s="919"/>
      <c r="C146" s="919"/>
      <c r="D146" s="919"/>
      <c r="E146" s="19"/>
      <c r="F146" s="919"/>
      <c r="G146" s="919"/>
      <c r="H146" s="19"/>
    </row>
    <row r="147" spans="1:8">
      <c r="A147" s="18"/>
      <c r="B147" s="919"/>
      <c r="C147" s="919"/>
      <c r="D147" s="919"/>
      <c r="E147" s="19"/>
      <c r="F147" s="919"/>
      <c r="G147" s="919"/>
      <c r="H147" s="19"/>
    </row>
    <row r="148" spans="1:8">
      <c r="A148" s="18"/>
      <c r="B148" s="919"/>
      <c r="C148" s="919"/>
      <c r="D148" s="919"/>
      <c r="E148" s="19"/>
      <c r="F148" s="919"/>
      <c r="G148" s="919"/>
      <c r="H148" s="19"/>
    </row>
    <row r="149" spans="1:8">
      <c r="A149" s="18"/>
      <c r="B149" s="919"/>
      <c r="C149" s="919"/>
      <c r="D149" s="919"/>
      <c r="E149" s="19"/>
      <c r="F149" s="919"/>
      <c r="G149" s="919"/>
      <c r="H149" s="19"/>
    </row>
    <row r="150" spans="1:8">
      <c r="A150" s="18"/>
      <c r="B150" s="919"/>
      <c r="C150" s="919"/>
      <c r="D150" s="919"/>
      <c r="E150" s="19"/>
      <c r="F150" s="919"/>
      <c r="G150" s="919"/>
      <c r="H150" s="19"/>
    </row>
    <row r="151" spans="1:8">
      <c r="A151" s="18"/>
      <c r="B151" s="919"/>
      <c r="C151" s="919"/>
      <c r="D151" s="919"/>
      <c r="E151" s="19"/>
      <c r="F151" s="919"/>
      <c r="G151" s="919"/>
      <c r="H151" s="19"/>
    </row>
    <row r="152" spans="1:8">
      <c r="A152" s="18"/>
      <c r="B152" s="919"/>
      <c r="C152" s="919"/>
      <c r="D152" s="919"/>
      <c r="E152" s="19"/>
      <c r="F152" s="919"/>
      <c r="G152" s="919"/>
      <c r="H152" s="19"/>
    </row>
    <row r="153" spans="1:8">
      <c r="A153" s="18"/>
      <c r="B153" s="919"/>
      <c r="C153" s="919"/>
      <c r="D153" s="919"/>
      <c r="E153" s="19"/>
      <c r="F153" s="919"/>
      <c r="G153" s="919"/>
      <c r="H153" s="19"/>
    </row>
    <row r="154" spans="1:8">
      <c r="A154" s="18"/>
      <c r="B154" s="919"/>
      <c r="C154" s="919"/>
      <c r="D154" s="919"/>
      <c r="E154" s="19"/>
      <c r="F154" s="919"/>
      <c r="G154" s="919"/>
      <c r="H154" s="19"/>
    </row>
    <row r="155" spans="1:8">
      <c r="A155" s="18"/>
      <c r="B155" s="919"/>
      <c r="C155" s="919"/>
      <c r="D155" s="919"/>
      <c r="E155" s="19"/>
      <c r="F155" s="919"/>
      <c r="G155" s="919"/>
      <c r="H155" s="19"/>
    </row>
    <row r="156" spans="1:8">
      <c r="A156" s="18"/>
      <c r="B156" s="919"/>
      <c r="C156" s="919"/>
      <c r="D156" s="919"/>
      <c r="E156" s="19"/>
      <c r="F156" s="919"/>
      <c r="G156" s="919"/>
      <c r="H156" s="19"/>
    </row>
    <row r="157" spans="1:8">
      <c r="A157" s="18"/>
      <c r="B157" s="919"/>
      <c r="C157" s="919"/>
      <c r="D157" s="919"/>
      <c r="E157" s="19"/>
      <c r="F157" s="919"/>
      <c r="G157" s="919"/>
      <c r="H157" s="19"/>
    </row>
    <row r="158" spans="1:8">
      <c r="A158" s="18"/>
      <c r="B158" s="919"/>
      <c r="C158" s="919"/>
      <c r="D158" s="919"/>
      <c r="E158" s="19"/>
      <c r="F158" s="919"/>
      <c r="G158" s="919"/>
      <c r="H158" s="19"/>
    </row>
    <row r="159" spans="1:8">
      <c r="A159" s="18"/>
      <c r="B159" s="919"/>
      <c r="C159" s="919"/>
      <c r="D159" s="919"/>
      <c r="E159" s="19"/>
      <c r="F159" s="919"/>
      <c r="G159" s="919"/>
      <c r="H159" s="19"/>
    </row>
    <row r="160" spans="1:8">
      <c r="A160" s="18"/>
      <c r="B160" s="919"/>
      <c r="C160" s="919"/>
      <c r="D160" s="919"/>
      <c r="E160" s="19"/>
      <c r="F160" s="919"/>
      <c r="G160" s="919"/>
      <c r="H160" s="19"/>
    </row>
    <row r="161" spans="1:8">
      <c r="A161" s="18"/>
      <c r="B161" s="919"/>
      <c r="C161" s="919"/>
      <c r="D161" s="919"/>
      <c r="E161" s="19"/>
      <c r="F161" s="919"/>
      <c r="G161" s="919"/>
      <c r="H161" s="19"/>
    </row>
    <row r="162" spans="1:8">
      <c r="A162" s="18"/>
      <c r="B162" s="919"/>
      <c r="C162" s="919"/>
      <c r="D162" s="919"/>
      <c r="E162" s="19"/>
      <c r="F162" s="919"/>
      <c r="G162" s="919"/>
      <c r="H162" s="19"/>
    </row>
    <row r="163" spans="1:8">
      <c r="A163" s="18"/>
      <c r="B163" s="919"/>
      <c r="C163" s="919"/>
      <c r="D163" s="919"/>
      <c r="E163" s="19"/>
      <c r="F163" s="919"/>
      <c r="G163" s="919"/>
      <c r="H163" s="19"/>
    </row>
    <row r="164" spans="1:8">
      <c r="A164" s="18"/>
      <c r="B164" s="919"/>
      <c r="C164" s="919"/>
      <c r="D164" s="919"/>
      <c r="E164" s="19"/>
      <c r="F164" s="919"/>
      <c r="G164" s="919"/>
      <c r="H164" s="19"/>
    </row>
    <row r="165" spans="1:8">
      <c r="A165" s="18"/>
      <c r="B165" s="919"/>
      <c r="C165" s="919"/>
      <c r="D165" s="919"/>
      <c r="E165" s="19"/>
      <c r="F165" s="919"/>
      <c r="G165" s="919"/>
      <c r="H165" s="19"/>
    </row>
    <row r="166" spans="1:8">
      <c r="A166" s="18"/>
      <c r="B166" s="919"/>
      <c r="C166" s="919"/>
      <c r="D166" s="919"/>
      <c r="E166" s="19"/>
      <c r="F166" s="919"/>
      <c r="G166" s="919"/>
      <c r="H166" s="19"/>
    </row>
    <row r="167" spans="1:8">
      <c r="A167" s="18"/>
      <c r="B167" s="919"/>
      <c r="C167" s="919"/>
      <c r="D167" s="919"/>
      <c r="E167" s="19"/>
      <c r="F167" s="919"/>
      <c r="G167" s="919"/>
      <c r="H167" s="19"/>
    </row>
    <row r="168" spans="1:8">
      <c r="A168" s="18"/>
      <c r="B168" s="919"/>
      <c r="C168" s="919"/>
      <c r="D168" s="919"/>
      <c r="E168" s="19"/>
      <c r="F168" s="919"/>
      <c r="G168" s="919"/>
      <c r="H168" s="19"/>
    </row>
    <row r="169" spans="1:8">
      <c r="A169" s="18"/>
      <c r="B169" s="919"/>
      <c r="C169" s="919"/>
      <c r="D169" s="919"/>
      <c r="E169" s="19"/>
      <c r="F169" s="919"/>
      <c r="G169" s="919"/>
      <c r="H169" s="19"/>
    </row>
    <row r="170" spans="1:8">
      <c r="A170" s="18"/>
      <c r="B170" s="919"/>
      <c r="C170" s="919"/>
      <c r="D170" s="919"/>
      <c r="E170" s="19"/>
      <c r="F170" s="919"/>
      <c r="G170" s="919"/>
      <c r="H170" s="19"/>
    </row>
    <row r="171" spans="1:8">
      <c r="A171" s="18"/>
      <c r="B171" s="919"/>
      <c r="C171" s="919"/>
      <c r="D171" s="919"/>
      <c r="E171" s="19"/>
      <c r="F171" s="919"/>
      <c r="G171" s="919"/>
      <c r="H171" s="19"/>
    </row>
    <row r="172" spans="1:8">
      <c r="A172" s="18"/>
      <c r="B172" s="919"/>
      <c r="C172" s="919"/>
      <c r="D172" s="919"/>
      <c r="E172" s="19"/>
      <c r="F172" s="919"/>
      <c r="G172" s="919"/>
      <c r="H172" s="19"/>
    </row>
    <row r="173" spans="1:8">
      <c r="A173" s="18"/>
      <c r="B173" s="919"/>
      <c r="C173" s="919"/>
      <c r="D173" s="919"/>
      <c r="E173" s="19"/>
      <c r="F173" s="919"/>
      <c r="G173" s="919"/>
      <c r="H173" s="19"/>
    </row>
    <row r="174" spans="1:8">
      <c r="A174" s="18"/>
      <c r="B174" s="919"/>
      <c r="C174" s="919"/>
      <c r="D174" s="919"/>
      <c r="E174" s="19"/>
      <c r="F174" s="919"/>
      <c r="G174" s="919"/>
      <c r="H174" s="19"/>
    </row>
    <row r="175" spans="1:8">
      <c r="A175" s="18"/>
      <c r="B175" s="919"/>
      <c r="C175" s="919"/>
      <c r="D175" s="919"/>
      <c r="E175" s="19"/>
      <c r="F175" s="919"/>
      <c r="G175" s="919"/>
      <c r="H175" s="19"/>
    </row>
    <row r="176" spans="1:8">
      <c r="A176" s="18"/>
      <c r="B176" s="919"/>
      <c r="C176" s="919"/>
      <c r="D176" s="919"/>
      <c r="E176" s="19"/>
      <c r="F176" s="919"/>
      <c r="G176" s="919"/>
      <c r="H176" s="19"/>
    </row>
    <row r="177" spans="1:8">
      <c r="A177" s="18"/>
      <c r="B177" s="919"/>
      <c r="C177" s="919"/>
      <c r="D177" s="919"/>
      <c r="E177" s="19"/>
      <c r="F177" s="919"/>
      <c r="G177" s="919"/>
      <c r="H177" s="19"/>
    </row>
    <row r="178" spans="1:8">
      <c r="A178" s="18"/>
      <c r="B178" s="919"/>
      <c r="C178" s="919"/>
      <c r="D178" s="919"/>
      <c r="E178" s="19"/>
      <c r="F178" s="919"/>
      <c r="G178" s="919"/>
      <c r="H178" s="19"/>
    </row>
    <row r="179" spans="1:8">
      <c r="A179" s="18"/>
      <c r="B179" s="919"/>
      <c r="C179" s="919"/>
      <c r="D179" s="919"/>
      <c r="E179" s="19"/>
      <c r="F179" s="919"/>
      <c r="G179" s="919"/>
      <c r="H179" s="19"/>
    </row>
    <row r="180" spans="1:8">
      <c r="A180" s="18"/>
      <c r="B180" s="919"/>
      <c r="C180" s="919"/>
      <c r="D180" s="919"/>
      <c r="E180" s="19"/>
      <c r="F180" s="919"/>
      <c r="G180" s="919"/>
      <c r="H180" s="19"/>
    </row>
    <row r="181" spans="1:8">
      <c r="A181" s="18"/>
      <c r="B181" s="919"/>
      <c r="C181" s="919"/>
      <c r="D181" s="919"/>
      <c r="E181" s="19"/>
      <c r="F181" s="919"/>
      <c r="G181" s="919"/>
      <c r="H181" s="19"/>
    </row>
    <row r="182" spans="1:8">
      <c r="A182" s="18"/>
      <c r="B182" s="919"/>
      <c r="C182" s="919"/>
      <c r="D182" s="919"/>
      <c r="E182" s="19"/>
      <c r="F182" s="919"/>
      <c r="G182" s="919"/>
      <c r="H182" s="19"/>
    </row>
    <row r="183" spans="1:8">
      <c r="A183" s="18"/>
      <c r="B183" s="919"/>
      <c r="C183" s="919"/>
      <c r="D183" s="919"/>
      <c r="E183" s="19"/>
      <c r="F183" s="919"/>
      <c r="G183" s="919"/>
      <c r="H183" s="19"/>
    </row>
    <row r="184" spans="1:8">
      <c r="A184" s="18"/>
      <c r="B184" s="919"/>
      <c r="C184" s="919"/>
      <c r="D184" s="919"/>
      <c r="E184" s="19"/>
      <c r="F184" s="919"/>
      <c r="G184" s="919"/>
      <c r="H184" s="19"/>
    </row>
    <row r="185" spans="1:8">
      <c r="A185" s="18"/>
      <c r="B185" s="919"/>
      <c r="C185" s="919"/>
      <c r="D185" s="919"/>
      <c r="E185" s="20"/>
      <c r="F185" s="20"/>
      <c r="G185" s="20"/>
      <c r="H185" s="19"/>
    </row>
    <row r="186" spans="1:8">
      <c r="A186" s="18"/>
      <c r="B186" s="919"/>
      <c r="C186" s="919"/>
      <c r="D186" s="919"/>
      <c r="E186" s="20"/>
      <c r="F186" s="20"/>
      <c r="G186" s="20"/>
      <c r="H186" s="19"/>
    </row>
    <row r="187" spans="1:8">
      <c r="A187" s="18"/>
      <c r="B187" s="919"/>
      <c r="C187" s="919"/>
      <c r="D187" s="919"/>
      <c r="E187" s="20"/>
      <c r="F187" s="20"/>
      <c r="G187" s="20"/>
      <c r="H187" s="19"/>
    </row>
    <row r="188" spans="1:8">
      <c r="A188" s="18"/>
      <c r="B188" s="919"/>
      <c r="C188" s="919"/>
      <c r="D188" s="919"/>
      <c r="E188" s="20"/>
      <c r="F188" s="20"/>
      <c r="G188" s="20"/>
      <c r="H188" s="19"/>
    </row>
    <row r="189" spans="1:8">
      <c r="A189" s="18"/>
      <c r="B189" s="919"/>
      <c r="C189" s="919"/>
      <c r="D189" s="919"/>
      <c r="E189" s="20"/>
      <c r="F189" s="20"/>
      <c r="G189" s="20"/>
      <c r="H189" s="19"/>
    </row>
    <row r="190" spans="1:8">
      <c r="A190" s="18"/>
      <c r="B190" s="919"/>
      <c r="C190" s="919"/>
      <c r="D190" s="919"/>
      <c r="E190" s="20"/>
      <c r="F190" s="20"/>
      <c r="G190" s="20"/>
      <c r="H190" s="19"/>
    </row>
    <row r="191" spans="1:8">
      <c r="A191" s="18"/>
      <c r="B191" s="919"/>
      <c r="C191" s="919"/>
      <c r="D191" s="919"/>
      <c r="E191" s="20"/>
      <c r="F191" s="20"/>
      <c r="G191" s="20"/>
      <c r="H191" s="19"/>
    </row>
    <row r="192" spans="1:8">
      <c r="A192" s="18"/>
      <c r="B192" s="919"/>
      <c r="C192" s="919"/>
      <c r="D192" s="919"/>
      <c r="E192" s="20"/>
      <c r="F192" s="20"/>
      <c r="G192" s="20"/>
      <c r="H192" s="19"/>
    </row>
    <row r="193" spans="2:4">
      <c r="B193" s="6"/>
      <c r="C193" s="6"/>
      <c r="D193" s="6"/>
    </row>
    <row r="194" spans="2:4">
      <c r="B194" s="6"/>
      <c r="C194" s="6"/>
      <c r="D194" s="6"/>
    </row>
    <row r="195" spans="2:4">
      <c r="B195" s="6"/>
      <c r="C195" s="6"/>
      <c r="D195" s="6"/>
    </row>
    <row r="196" spans="2:4">
      <c r="B196" s="6"/>
      <c r="C196" s="6"/>
      <c r="D196" s="6"/>
    </row>
    <row r="197" spans="2:4">
      <c r="B197" s="6"/>
      <c r="C197" s="6"/>
      <c r="D197" s="6"/>
    </row>
    <row r="198" spans="2:4">
      <c r="B198" s="6"/>
      <c r="C198" s="6"/>
      <c r="D198" s="6"/>
    </row>
    <row r="199" spans="2:4">
      <c r="B199" s="6"/>
      <c r="C199" s="6"/>
      <c r="D199" s="6"/>
    </row>
    <row r="200" spans="2:4">
      <c r="B200" s="6"/>
      <c r="C200" s="6"/>
      <c r="D200" s="6"/>
    </row>
    <row r="201" spans="2:4">
      <c r="B201" s="6"/>
      <c r="C201" s="6"/>
      <c r="D201" s="6"/>
    </row>
    <row r="202" spans="2:4">
      <c r="B202" s="6"/>
      <c r="C202" s="6"/>
      <c r="D202" s="6"/>
    </row>
    <row r="203" spans="2:4">
      <c r="B203" s="6"/>
      <c r="C203" s="6"/>
      <c r="D203" s="6"/>
    </row>
    <row r="204" spans="2:4">
      <c r="B204" s="6"/>
      <c r="C204" s="6"/>
      <c r="D204" s="6"/>
    </row>
    <row r="205" spans="2:4">
      <c r="B205" s="6"/>
      <c r="C205" s="6"/>
      <c r="D205" s="6"/>
    </row>
    <row r="206" spans="2:4">
      <c r="B206" s="6"/>
      <c r="C206" s="6"/>
      <c r="D206" s="6"/>
    </row>
    <row r="207" spans="2:4">
      <c r="B207" s="6"/>
      <c r="C207" s="6"/>
      <c r="D207" s="6"/>
    </row>
    <row r="208" spans="2:4">
      <c r="B208" s="6"/>
      <c r="C208" s="6"/>
      <c r="D208" s="6"/>
    </row>
    <row r="209" spans="2:4">
      <c r="B209" s="6"/>
      <c r="C209" s="6"/>
      <c r="D209" s="6"/>
    </row>
    <row r="210" spans="2:4">
      <c r="B210" s="6"/>
      <c r="C210" s="6"/>
      <c r="D210" s="6"/>
    </row>
    <row r="211" spans="2:4">
      <c r="B211" s="6"/>
      <c r="C211" s="6"/>
      <c r="D211" s="6"/>
    </row>
    <row r="212" spans="2:4">
      <c r="B212" s="6"/>
      <c r="C212" s="6"/>
      <c r="D212" s="6"/>
    </row>
    <row r="213" spans="2:4">
      <c r="B213" s="6"/>
      <c r="C213" s="6"/>
      <c r="D213" s="6"/>
    </row>
    <row r="214" spans="2:4">
      <c r="B214" s="6"/>
      <c r="C214" s="6"/>
      <c r="D214" s="6"/>
    </row>
    <row r="215" spans="2:4">
      <c r="B215" s="6"/>
      <c r="C215" s="6"/>
      <c r="D215" s="6"/>
    </row>
    <row r="216" spans="2:4">
      <c r="B216" s="6"/>
      <c r="C216" s="6"/>
      <c r="D216" s="6"/>
    </row>
    <row r="217" spans="2:4">
      <c r="B217" s="6"/>
      <c r="C217" s="6"/>
      <c r="D217" s="6"/>
    </row>
    <row r="218" spans="2:4">
      <c r="B218" s="6"/>
      <c r="C218" s="6"/>
      <c r="D218" s="6"/>
    </row>
    <row r="219" spans="2:4">
      <c r="B219" s="6"/>
      <c r="C219" s="6"/>
      <c r="D219" s="6"/>
    </row>
    <row r="220" spans="2:4">
      <c r="B220" s="6"/>
      <c r="C220" s="6"/>
      <c r="D220" s="6"/>
    </row>
    <row r="221" spans="2:4">
      <c r="B221" s="6"/>
      <c r="C221" s="6"/>
      <c r="D221" s="6"/>
    </row>
    <row r="222" spans="2:4">
      <c r="B222" s="6"/>
      <c r="C222" s="6"/>
      <c r="D222" s="6"/>
    </row>
    <row r="223" spans="2:4">
      <c r="B223" s="6"/>
      <c r="C223" s="6"/>
      <c r="D223" s="6"/>
    </row>
    <row r="224" spans="2:4">
      <c r="B224" s="6"/>
      <c r="C224" s="6"/>
      <c r="D224" s="6"/>
    </row>
    <row r="225" spans="2:4">
      <c r="B225" s="6"/>
      <c r="C225" s="6"/>
      <c r="D225" s="6"/>
    </row>
    <row r="226" spans="2:4">
      <c r="B226" s="6"/>
      <c r="C226" s="6"/>
      <c r="D226" s="6"/>
    </row>
    <row r="227" spans="2:4">
      <c r="B227" s="6"/>
      <c r="C227" s="6"/>
      <c r="D227" s="6"/>
    </row>
    <row r="228" spans="2:4">
      <c r="B228" s="6"/>
      <c r="C228" s="6"/>
      <c r="D228" s="6"/>
    </row>
    <row r="229" spans="2:4">
      <c r="B229" s="6"/>
      <c r="C229" s="6"/>
      <c r="D229" s="6"/>
    </row>
    <row r="230" spans="2:4">
      <c r="B230" s="6"/>
      <c r="C230" s="6"/>
      <c r="D230" s="6"/>
    </row>
    <row r="231" spans="2:4">
      <c r="B231" s="6"/>
      <c r="C231" s="6"/>
      <c r="D231" s="6"/>
    </row>
    <row r="232" spans="2:4">
      <c r="B232" s="6"/>
      <c r="C232" s="6"/>
      <c r="D232" s="6"/>
    </row>
    <row r="233" spans="2:4">
      <c r="B233" s="6"/>
      <c r="C233" s="6"/>
      <c r="D233" s="6"/>
    </row>
    <row r="234" spans="2:4">
      <c r="B234" s="6"/>
      <c r="C234" s="6"/>
      <c r="D234" s="6"/>
    </row>
    <row r="235" spans="2:4">
      <c r="B235" s="6"/>
      <c r="C235" s="6"/>
      <c r="D235" s="6"/>
    </row>
    <row r="236" spans="2:4">
      <c r="B236" s="6"/>
      <c r="C236" s="6"/>
      <c r="D236" s="6"/>
    </row>
    <row r="237" spans="2:4">
      <c r="B237" s="6"/>
      <c r="C237" s="6"/>
      <c r="D237" s="6"/>
    </row>
    <row r="238" spans="2:4">
      <c r="B238" s="6"/>
      <c r="C238" s="6"/>
      <c r="D238" s="6"/>
    </row>
    <row r="239" spans="2:4">
      <c r="B239" s="6"/>
      <c r="C239" s="6"/>
      <c r="D239" s="6"/>
    </row>
    <row r="240" spans="2:4">
      <c r="B240" s="6"/>
      <c r="C240" s="6"/>
      <c r="D240" s="6"/>
    </row>
    <row r="241" spans="2:4">
      <c r="B241" s="6"/>
      <c r="C241" s="6"/>
      <c r="D241" s="6"/>
    </row>
    <row r="242" spans="2:4">
      <c r="B242" s="6"/>
      <c r="C242" s="6"/>
      <c r="D242" s="6"/>
    </row>
    <row r="243" spans="2:4">
      <c r="B243" s="6"/>
      <c r="C243" s="6"/>
      <c r="D243" s="6"/>
    </row>
    <row r="244" spans="2:4">
      <c r="B244" s="6"/>
      <c r="C244" s="6"/>
      <c r="D244" s="6"/>
    </row>
    <row r="245" spans="2:4">
      <c r="B245" s="6"/>
      <c r="C245" s="6"/>
      <c r="D245" s="6"/>
    </row>
    <row r="246" spans="2:4">
      <c r="B246" s="6"/>
      <c r="C246" s="6"/>
      <c r="D246" s="6"/>
    </row>
    <row r="247" spans="2:4">
      <c r="B247" s="6"/>
      <c r="C247" s="6"/>
      <c r="D247" s="6"/>
    </row>
    <row r="248" spans="2:4">
      <c r="B248" s="6"/>
      <c r="C248" s="6"/>
      <c r="D248" s="6"/>
    </row>
    <row r="249" spans="2:4">
      <c r="B249" s="6"/>
      <c r="C249" s="6"/>
      <c r="D249" s="6"/>
    </row>
    <row r="250" spans="2:4">
      <c r="B250" s="6"/>
      <c r="C250" s="6"/>
      <c r="D250" s="6"/>
    </row>
    <row r="251" spans="2:4">
      <c r="B251" s="6"/>
      <c r="C251" s="6"/>
      <c r="D251" s="6"/>
    </row>
    <row r="252" spans="2:4">
      <c r="B252" s="6"/>
      <c r="C252" s="6"/>
      <c r="D252" s="6"/>
    </row>
    <row r="253" spans="2:4">
      <c r="B253" s="6"/>
      <c r="C253" s="6"/>
      <c r="D253" s="6"/>
    </row>
    <row r="254" spans="2:4">
      <c r="B254" s="6"/>
      <c r="C254" s="6"/>
      <c r="D254" s="6"/>
    </row>
    <row r="255" spans="2:4">
      <c r="B255" s="6"/>
      <c r="C255" s="6"/>
      <c r="D255" s="6"/>
    </row>
    <row r="256" spans="2:4">
      <c r="B256" s="6"/>
      <c r="C256" s="6"/>
      <c r="D256" s="6"/>
    </row>
    <row r="257" spans="2:4">
      <c r="B257" s="6"/>
      <c r="C257" s="6"/>
      <c r="D257" s="6"/>
    </row>
    <row r="258" spans="2:4">
      <c r="B258" s="6"/>
      <c r="C258" s="6"/>
      <c r="D258" s="6"/>
    </row>
    <row r="259" spans="2:4">
      <c r="B259" s="6"/>
      <c r="C259" s="6"/>
      <c r="D259" s="6"/>
    </row>
    <row r="260" spans="2:4">
      <c r="B260" s="6"/>
      <c r="C260" s="6"/>
      <c r="D260" s="6"/>
    </row>
    <row r="261" spans="2:4">
      <c r="B261" s="6"/>
      <c r="C261" s="6"/>
      <c r="D261" s="6"/>
    </row>
    <row r="262" spans="2:4">
      <c r="B262" s="6"/>
      <c r="C262" s="6"/>
      <c r="D262" s="6"/>
    </row>
    <row r="263" spans="2:4">
      <c r="B263" s="6"/>
      <c r="C263" s="6"/>
      <c r="D263" s="6"/>
    </row>
    <row r="264" spans="2:4">
      <c r="B264" s="6"/>
      <c r="C264" s="6"/>
      <c r="D264" s="6"/>
    </row>
    <row r="265" spans="2:4">
      <c r="B265" s="6"/>
      <c r="C265" s="6"/>
      <c r="D265" s="6"/>
    </row>
    <row r="266" spans="2:4">
      <c r="B266" s="6"/>
      <c r="C266" s="6"/>
      <c r="D266" s="6"/>
    </row>
    <row r="267" spans="2:4">
      <c r="B267" s="6"/>
      <c r="C267" s="6"/>
      <c r="D267" s="6"/>
    </row>
    <row r="268" spans="2:4">
      <c r="B268" s="6"/>
      <c r="C268" s="6"/>
      <c r="D268" s="6"/>
    </row>
    <row r="269" spans="2:4">
      <c r="B269" s="6"/>
      <c r="C269" s="6"/>
      <c r="D269" s="6"/>
    </row>
    <row r="270" spans="2:4">
      <c r="B270" s="6"/>
      <c r="C270" s="6"/>
      <c r="D270" s="6"/>
    </row>
    <row r="271" spans="2:4">
      <c r="B271" s="6"/>
      <c r="C271" s="6"/>
      <c r="D271" s="6"/>
    </row>
    <row r="272" spans="2:4">
      <c r="B272" s="6"/>
      <c r="C272" s="6"/>
      <c r="D272" s="6"/>
    </row>
    <row r="273" spans="2:4">
      <c r="B273" s="6"/>
      <c r="C273" s="6"/>
      <c r="D273" s="6"/>
    </row>
    <row r="274" spans="2:4">
      <c r="B274" s="6"/>
      <c r="C274" s="6"/>
      <c r="D274" s="6"/>
    </row>
    <row r="275" spans="2:4">
      <c r="B275" s="6"/>
      <c r="C275" s="6"/>
      <c r="D275" s="6"/>
    </row>
    <row r="276" spans="2:4">
      <c r="B276" s="6"/>
      <c r="C276" s="6"/>
      <c r="D276" s="6"/>
    </row>
    <row r="277" spans="2:4">
      <c r="B277" s="6"/>
      <c r="C277" s="6"/>
      <c r="D277" s="6"/>
    </row>
    <row r="278" spans="2:4">
      <c r="B278" s="6"/>
      <c r="C278" s="6"/>
      <c r="D278" s="6"/>
    </row>
    <row r="279" spans="2:4">
      <c r="B279" s="6"/>
      <c r="C279" s="6"/>
      <c r="D279" s="6"/>
    </row>
    <row r="280" spans="2:4">
      <c r="B280" s="6"/>
      <c r="C280" s="6"/>
      <c r="D280" s="6"/>
    </row>
    <row r="281" spans="2:4">
      <c r="B281" s="6"/>
      <c r="C281" s="6"/>
      <c r="D281" s="6"/>
    </row>
    <row r="282" spans="2:4">
      <c r="B282" s="6"/>
      <c r="C282" s="6"/>
      <c r="D282" s="6"/>
    </row>
    <row r="283" spans="2:4">
      <c r="B283" s="6"/>
      <c r="C283" s="6"/>
      <c r="D283" s="6"/>
    </row>
    <row r="284" spans="2:4">
      <c r="B284" s="6"/>
      <c r="C284" s="6"/>
      <c r="D284" s="6"/>
    </row>
    <row r="285" spans="2:4">
      <c r="B285" s="6"/>
      <c r="C285" s="6"/>
      <c r="D285" s="6"/>
    </row>
    <row r="286" spans="2:4">
      <c r="B286" s="6"/>
      <c r="C286" s="6"/>
      <c r="D286" s="6"/>
    </row>
    <row r="287" spans="2:4">
      <c r="B287" s="6"/>
      <c r="C287" s="6"/>
      <c r="D287" s="6"/>
    </row>
    <row r="288" spans="2:4">
      <c r="B288" s="6"/>
      <c r="C288" s="6"/>
      <c r="D288" s="6"/>
    </row>
    <row r="289" spans="2:4">
      <c r="B289" s="6"/>
      <c r="C289" s="6"/>
      <c r="D289" s="6"/>
    </row>
    <row r="290" spans="2:4">
      <c r="B290" s="6"/>
      <c r="C290" s="6"/>
      <c r="D290" s="6"/>
    </row>
    <row r="291" spans="2:4">
      <c r="B291" s="6"/>
      <c r="C291" s="6"/>
      <c r="D291" s="6"/>
    </row>
    <row r="292" spans="2:4">
      <c r="B292" s="6"/>
      <c r="C292" s="6"/>
      <c r="D292" s="6"/>
    </row>
    <row r="293" spans="2:4">
      <c r="B293" s="6"/>
      <c r="C293" s="6"/>
      <c r="D293" s="6"/>
    </row>
    <row r="294" spans="2:4">
      <c r="B294" s="6"/>
      <c r="C294" s="6"/>
      <c r="D294" s="6"/>
    </row>
    <row r="295" spans="2:4">
      <c r="B295" s="6"/>
      <c r="C295" s="6"/>
      <c r="D295" s="6"/>
    </row>
    <row r="296" spans="2:4">
      <c r="B296" s="6"/>
      <c r="C296" s="6"/>
      <c r="D296" s="6"/>
    </row>
    <row r="297" spans="2:4">
      <c r="B297" s="6"/>
      <c r="C297" s="6"/>
      <c r="D297" s="6"/>
    </row>
    <row r="298" spans="2:4">
      <c r="B298" s="6"/>
      <c r="C298" s="6"/>
      <c r="D298" s="6"/>
    </row>
    <row r="299" spans="2:4">
      <c r="B299" s="6"/>
      <c r="C299" s="6"/>
      <c r="D299" s="6"/>
    </row>
    <row r="300" spans="2:4">
      <c r="B300" s="6"/>
      <c r="C300" s="6"/>
      <c r="D300" s="6"/>
    </row>
    <row r="301" spans="2:4">
      <c r="B301" s="6"/>
      <c r="C301" s="6"/>
      <c r="D301" s="6"/>
    </row>
    <row r="302" spans="2:4">
      <c r="B302" s="6"/>
      <c r="C302" s="6"/>
      <c r="D302" s="6"/>
    </row>
    <row r="303" spans="2:4">
      <c r="B303" s="6"/>
      <c r="C303" s="6"/>
      <c r="D303" s="6"/>
    </row>
    <row r="304" spans="2:4">
      <c r="B304" s="6"/>
      <c r="C304" s="6"/>
      <c r="D304" s="6"/>
    </row>
    <row r="305" spans="2:4">
      <c r="B305" s="6"/>
      <c r="C305" s="6"/>
      <c r="D305" s="6"/>
    </row>
  </sheetData>
  <sheetProtection password="C631" sheet="1"/>
  <mergeCells count="297">
    <mergeCell ref="B191:D191"/>
    <mergeCell ref="B180:D180"/>
    <mergeCell ref="F180:G180"/>
    <mergeCell ref="B181:D181"/>
    <mergeCell ref="F181:G181"/>
    <mergeCell ref="F184:G184"/>
    <mergeCell ref="B192:D192"/>
    <mergeCell ref="A2:B2"/>
    <mergeCell ref="B38:D38"/>
    <mergeCell ref="B39:D39"/>
    <mergeCell ref="B187:D187"/>
    <mergeCell ref="B188:D188"/>
    <mergeCell ref="B189:D189"/>
    <mergeCell ref="B190:D190"/>
    <mergeCell ref="B184:D184"/>
    <mergeCell ref="B186:D186"/>
    <mergeCell ref="B176:D176"/>
    <mergeCell ref="F176:G176"/>
    <mergeCell ref="B185:D185"/>
    <mergeCell ref="B177:D177"/>
    <mergeCell ref="F177:G177"/>
    <mergeCell ref="B178:D178"/>
    <mergeCell ref="F178:G178"/>
    <mergeCell ref="B179:D179"/>
    <mergeCell ref="F179:G179"/>
    <mergeCell ref="B182:D182"/>
    <mergeCell ref="F182:G182"/>
    <mergeCell ref="B183:D183"/>
    <mergeCell ref="F183:G183"/>
    <mergeCell ref="B171:D171"/>
    <mergeCell ref="F171:G171"/>
    <mergeCell ref="B172:D172"/>
    <mergeCell ref="F172:G172"/>
    <mergeCell ref="B173:D173"/>
    <mergeCell ref="F173:G173"/>
    <mergeCell ref="B174:D174"/>
    <mergeCell ref="F174:G174"/>
    <mergeCell ref="B175:D175"/>
    <mergeCell ref="F175:G175"/>
    <mergeCell ref="B166:D166"/>
    <mergeCell ref="F166:G166"/>
    <mergeCell ref="B167:D167"/>
    <mergeCell ref="F167:G167"/>
    <mergeCell ref="B168:D168"/>
    <mergeCell ref="F168:G168"/>
    <mergeCell ref="B169:D169"/>
    <mergeCell ref="F169:G169"/>
    <mergeCell ref="B170:D170"/>
    <mergeCell ref="F170:G170"/>
    <mergeCell ref="B161:D161"/>
    <mergeCell ref="F161:G161"/>
    <mergeCell ref="B162:D162"/>
    <mergeCell ref="F162:G162"/>
    <mergeCell ref="B163:D163"/>
    <mergeCell ref="F163:G163"/>
    <mergeCell ref="B164:D164"/>
    <mergeCell ref="F164:G164"/>
    <mergeCell ref="B165:D165"/>
    <mergeCell ref="F165:G165"/>
    <mergeCell ref="B156:D156"/>
    <mergeCell ref="F156:G156"/>
    <mergeCell ref="B157:D157"/>
    <mergeCell ref="F157:G157"/>
    <mergeCell ref="B158:D158"/>
    <mergeCell ref="F158:G158"/>
    <mergeCell ref="B159:D159"/>
    <mergeCell ref="F159:G159"/>
    <mergeCell ref="B160:D160"/>
    <mergeCell ref="F160:G160"/>
    <mergeCell ref="B151:D151"/>
    <mergeCell ref="F151:G151"/>
    <mergeCell ref="B152:D152"/>
    <mergeCell ref="F152:G152"/>
    <mergeCell ref="B153:D153"/>
    <mergeCell ref="F153:G153"/>
    <mergeCell ref="B154:D154"/>
    <mergeCell ref="F154:G154"/>
    <mergeCell ref="B155:D155"/>
    <mergeCell ref="F155:G155"/>
    <mergeCell ref="B146:D146"/>
    <mergeCell ref="F146:G146"/>
    <mergeCell ref="B147:D147"/>
    <mergeCell ref="F147:G147"/>
    <mergeCell ref="B148:D148"/>
    <mergeCell ref="F148:G148"/>
    <mergeCell ref="B149:D149"/>
    <mergeCell ref="F149:G149"/>
    <mergeCell ref="B150:D150"/>
    <mergeCell ref="F150:G150"/>
    <mergeCell ref="B141:D141"/>
    <mergeCell ref="F141:G141"/>
    <mergeCell ref="B142:D142"/>
    <mergeCell ref="F142:G142"/>
    <mergeCell ref="B143:D143"/>
    <mergeCell ref="F143:G143"/>
    <mergeCell ref="B144:D144"/>
    <mergeCell ref="F144:G144"/>
    <mergeCell ref="B145:D145"/>
    <mergeCell ref="F145:G145"/>
    <mergeCell ref="B136:D136"/>
    <mergeCell ref="F136:G136"/>
    <mergeCell ref="B137:D137"/>
    <mergeCell ref="F137:G137"/>
    <mergeCell ref="B138:D138"/>
    <mergeCell ref="F138:G138"/>
    <mergeCell ref="B139:D139"/>
    <mergeCell ref="F139:G139"/>
    <mergeCell ref="B140:D140"/>
    <mergeCell ref="F140:G140"/>
    <mergeCell ref="B131:D131"/>
    <mergeCell ref="F131:G131"/>
    <mergeCell ref="B132:D132"/>
    <mergeCell ref="F132:G132"/>
    <mergeCell ref="B133:D133"/>
    <mergeCell ref="F133:G133"/>
    <mergeCell ref="B134:D134"/>
    <mergeCell ref="F134:G134"/>
    <mergeCell ref="B135:D135"/>
    <mergeCell ref="F135:G135"/>
    <mergeCell ref="B126:D126"/>
    <mergeCell ref="F126:G126"/>
    <mergeCell ref="B127:D127"/>
    <mergeCell ref="F127:G127"/>
    <mergeCell ref="B128:D128"/>
    <mergeCell ref="F128:G128"/>
    <mergeCell ref="B129:D129"/>
    <mergeCell ref="F129:G129"/>
    <mergeCell ref="B130:D130"/>
    <mergeCell ref="F130:G130"/>
    <mergeCell ref="B121:D121"/>
    <mergeCell ref="F121:G121"/>
    <mergeCell ref="B122:D122"/>
    <mergeCell ref="F122:G122"/>
    <mergeCell ref="B123:D123"/>
    <mergeCell ref="F123:G123"/>
    <mergeCell ref="B124:D124"/>
    <mergeCell ref="F124:G124"/>
    <mergeCell ref="B125:D125"/>
    <mergeCell ref="F125:G125"/>
    <mergeCell ref="B116:D116"/>
    <mergeCell ref="F116:G116"/>
    <mergeCell ref="B117:D117"/>
    <mergeCell ref="F117:G117"/>
    <mergeCell ref="B118:D118"/>
    <mergeCell ref="F118:G118"/>
    <mergeCell ref="B119:D119"/>
    <mergeCell ref="F119:G119"/>
    <mergeCell ref="B120:D120"/>
    <mergeCell ref="F120:G120"/>
    <mergeCell ref="B111:D111"/>
    <mergeCell ref="F111:G111"/>
    <mergeCell ref="B112:D112"/>
    <mergeCell ref="F112:G112"/>
    <mergeCell ref="B113:D113"/>
    <mergeCell ref="F113:G113"/>
    <mergeCell ref="B114:D114"/>
    <mergeCell ref="F114:G114"/>
    <mergeCell ref="B115:D115"/>
    <mergeCell ref="F115:G115"/>
    <mergeCell ref="B106:D106"/>
    <mergeCell ref="F106:G106"/>
    <mergeCell ref="B107:D107"/>
    <mergeCell ref="F107:G107"/>
    <mergeCell ref="B108:D108"/>
    <mergeCell ref="F108:G108"/>
    <mergeCell ref="B109:D109"/>
    <mergeCell ref="F109:G109"/>
    <mergeCell ref="B110:D110"/>
    <mergeCell ref="F110:G110"/>
    <mergeCell ref="B101:D101"/>
    <mergeCell ref="F101:G101"/>
    <mergeCell ref="B102:D102"/>
    <mergeCell ref="F102:G102"/>
    <mergeCell ref="B103:D103"/>
    <mergeCell ref="F103:G103"/>
    <mergeCell ref="B104:D104"/>
    <mergeCell ref="F104:G104"/>
    <mergeCell ref="B105:D105"/>
    <mergeCell ref="F105:G105"/>
    <mergeCell ref="B96:D96"/>
    <mergeCell ref="F96:G96"/>
    <mergeCell ref="B97:D97"/>
    <mergeCell ref="F97:G97"/>
    <mergeCell ref="B98:D98"/>
    <mergeCell ref="F98:G98"/>
    <mergeCell ref="B99:D99"/>
    <mergeCell ref="F99:G99"/>
    <mergeCell ref="B100:D100"/>
    <mergeCell ref="F100:G100"/>
    <mergeCell ref="B89:D89"/>
    <mergeCell ref="B90:D90"/>
    <mergeCell ref="B91:D91"/>
    <mergeCell ref="B92:D92"/>
    <mergeCell ref="B93:D93"/>
    <mergeCell ref="F93:G93"/>
    <mergeCell ref="B94:D94"/>
    <mergeCell ref="F94:G94"/>
    <mergeCell ref="B95:D95"/>
    <mergeCell ref="F95:G95"/>
    <mergeCell ref="B80:D80"/>
    <mergeCell ref="B81:D81"/>
    <mergeCell ref="B82:D82"/>
    <mergeCell ref="B83:D83"/>
    <mergeCell ref="B84:D84"/>
    <mergeCell ref="B85:D85"/>
    <mergeCell ref="B86:D86"/>
    <mergeCell ref="B87:D87"/>
    <mergeCell ref="B88:D88"/>
    <mergeCell ref="B66:D66"/>
    <mergeCell ref="B67:D67"/>
    <mergeCell ref="B68:D68"/>
    <mergeCell ref="B77:D77"/>
    <mergeCell ref="B78:D78"/>
    <mergeCell ref="B79:D79"/>
    <mergeCell ref="B71:D71"/>
    <mergeCell ref="B72:D72"/>
    <mergeCell ref="B75:D75"/>
    <mergeCell ref="B76:D76"/>
    <mergeCell ref="B73:D73"/>
    <mergeCell ref="B74:D74"/>
    <mergeCell ref="F39:G39"/>
    <mergeCell ref="B36:D36"/>
    <mergeCell ref="F36:G36"/>
    <mergeCell ref="B37:D37"/>
    <mergeCell ref="F37:G37"/>
    <mergeCell ref="B42:D42"/>
    <mergeCell ref="B43:D43"/>
    <mergeCell ref="F43:G43"/>
    <mergeCell ref="B70:D70"/>
    <mergeCell ref="B62:D62"/>
    <mergeCell ref="B63:D63"/>
    <mergeCell ref="B64:D64"/>
    <mergeCell ref="B45:D45"/>
    <mergeCell ref="B46:D46"/>
    <mergeCell ref="B61:D61"/>
    <mergeCell ref="B55:D55"/>
    <mergeCell ref="B56:D56"/>
    <mergeCell ref="B57:D57"/>
    <mergeCell ref="B58:D58"/>
    <mergeCell ref="B47:D47"/>
    <mergeCell ref="B52:D52"/>
    <mergeCell ref="B53:D53"/>
    <mergeCell ref="B54:D54"/>
    <mergeCell ref="B65:D65"/>
    <mergeCell ref="B32:D32"/>
    <mergeCell ref="F32:G32"/>
    <mergeCell ref="B33:D33"/>
    <mergeCell ref="F33:G33"/>
    <mergeCell ref="B34:D34"/>
    <mergeCell ref="F34:G34"/>
    <mergeCell ref="B35:D35"/>
    <mergeCell ref="F35:G35"/>
    <mergeCell ref="F38:G38"/>
    <mergeCell ref="B27:D27"/>
    <mergeCell ref="F27:G27"/>
    <mergeCell ref="B28:D28"/>
    <mergeCell ref="F28:G28"/>
    <mergeCell ref="B29:D29"/>
    <mergeCell ref="F29:G29"/>
    <mergeCell ref="B30:D30"/>
    <mergeCell ref="F30:G30"/>
    <mergeCell ref="B31:D31"/>
    <mergeCell ref="F31:G31"/>
    <mergeCell ref="B22:D22"/>
    <mergeCell ref="F22:G22"/>
    <mergeCell ref="B23:D23"/>
    <mergeCell ref="F23:G23"/>
    <mergeCell ref="B24:D24"/>
    <mergeCell ref="F24:G24"/>
    <mergeCell ref="B25:D25"/>
    <mergeCell ref="F25:G25"/>
    <mergeCell ref="B26:D26"/>
    <mergeCell ref="F26:G26"/>
    <mergeCell ref="B44:D44"/>
    <mergeCell ref="B60:D60"/>
    <mergeCell ref="C1:F1"/>
    <mergeCell ref="C41:F41"/>
    <mergeCell ref="B48:D48"/>
    <mergeCell ref="B49:D49"/>
    <mergeCell ref="B50:D50"/>
    <mergeCell ref="B51:D51"/>
    <mergeCell ref="C2:D2"/>
    <mergeCell ref="B12:C12"/>
    <mergeCell ref="C15:E15"/>
    <mergeCell ref="F15:G15"/>
    <mergeCell ref="B16:D16"/>
    <mergeCell ref="F16:G16"/>
    <mergeCell ref="B17:D17"/>
    <mergeCell ref="F17:G17"/>
    <mergeCell ref="B18:D18"/>
    <mergeCell ref="F18:G18"/>
    <mergeCell ref="B19:D19"/>
    <mergeCell ref="F19:G19"/>
    <mergeCell ref="B20:D20"/>
    <mergeCell ref="F20:G20"/>
    <mergeCell ref="B21:D21"/>
    <mergeCell ref="F21:G21"/>
  </mergeCells>
  <phoneticPr fontId="0" type="noConversion"/>
  <pageMargins left="0.75" right="0.75" top="0.62" bottom="1" header="0.5" footer="0.5"/>
  <pageSetup orientation="portrait" horizontalDpi="300" verticalDpi="300" r:id="rId1"/>
  <headerFooter alignWithMargins="0">
    <oddHeader xml:space="preserve">&amp;C
</oddHeader>
  </headerFooter>
  <rowBreaks count="1" manualBreakCount="1">
    <brk id="40" max="7" man="1"/>
  </rowBreaks>
</worksheet>
</file>

<file path=xl/worksheets/sheet15.xml><?xml version="1.0" encoding="utf-8"?>
<worksheet xmlns="http://schemas.openxmlformats.org/spreadsheetml/2006/main" xmlns:r="http://schemas.openxmlformats.org/officeDocument/2006/relationships">
  <dimension ref="A1:F49"/>
  <sheetViews>
    <sheetView showGridLines="0" workbookViewId="0">
      <pane ySplit="7" topLeftCell="A32" activePane="bottomLeft" state="frozen"/>
      <selection pane="bottomLeft" activeCell="B2" sqref="B2"/>
    </sheetView>
  </sheetViews>
  <sheetFormatPr defaultColWidth="8.85546875" defaultRowHeight="12.75"/>
  <cols>
    <col min="1" max="1" width="3" style="219" customWidth="1"/>
    <col min="2" max="3" width="22.7109375" style="197" customWidth="1"/>
    <col min="4" max="4" width="3" style="219" customWidth="1"/>
    <col min="5" max="6" width="22.7109375" style="197" customWidth="1"/>
    <col min="7" max="7" width="3.5703125" style="197" customWidth="1"/>
    <col min="8" max="8" width="45.85546875" style="197" customWidth="1"/>
    <col min="9" max="16384" width="8.85546875" style="197"/>
  </cols>
  <sheetData>
    <row r="1" spans="1:6" ht="20.25" customHeight="1">
      <c r="A1" s="351" t="s">
        <v>348</v>
      </c>
      <c r="B1" s="352"/>
      <c r="C1" s="347"/>
      <c r="D1" s="353"/>
      <c r="E1" s="347"/>
      <c r="F1" s="350">
        <f>(Cover!B6)</f>
        <v>0</v>
      </c>
    </row>
    <row r="2" spans="1:6" ht="14.25">
      <c r="B2" s="220" t="s">
        <v>342</v>
      </c>
    </row>
    <row r="3" spans="1:6" ht="14.25">
      <c r="B3" s="220" t="s">
        <v>343</v>
      </c>
    </row>
    <row r="4" spans="1:6" ht="14.25">
      <c r="B4" s="220" t="s">
        <v>346</v>
      </c>
    </row>
    <row r="5" spans="1:6" ht="14.25">
      <c r="B5" s="220" t="s">
        <v>347</v>
      </c>
    </row>
    <row r="6" spans="1:6" ht="4.5" customHeight="1"/>
    <row r="7" spans="1:6" ht="19.5" customHeight="1">
      <c r="A7" s="346"/>
      <c r="B7" s="354" t="s">
        <v>351</v>
      </c>
      <c r="C7" s="355"/>
      <c r="D7" s="346"/>
      <c r="E7" s="348" t="s">
        <v>344</v>
      </c>
      <c r="F7" s="349"/>
    </row>
    <row r="8" spans="1:6" ht="4.5" customHeight="1">
      <c r="A8" s="221"/>
      <c r="B8" s="213"/>
      <c r="C8" s="222"/>
      <c r="D8" s="221"/>
      <c r="E8" s="213"/>
      <c r="F8" s="223"/>
    </row>
    <row r="9" spans="1:6" ht="15" customHeight="1">
      <c r="A9" s="221" t="s">
        <v>74</v>
      </c>
      <c r="B9" s="979"/>
      <c r="C9" s="980"/>
      <c r="D9" s="221" t="s">
        <v>74</v>
      </c>
      <c r="E9" s="979"/>
      <c r="F9" s="980"/>
    </row>
    <row r="10" spans="1:6" ht="15" customHeight="1">
      <c r="A10" s="221"/>
      <c r="B10" s="981"/>
      <c r="C10" s="982"/>
      <c r="D10" s="221"/>
      <c r="E10" s="981"/>
      <c r="F10" s="982"/>
    </row>
    <row r="11" spans="1:6" ht="15" customHeight="1">
      <c r="A11" s="221"/>
      <c r="B11" s="981"/>
      <c r="C11" s="982"/>
      <c r="D11" s="221"/>
      <c r="E11" s="981"/>
      <c r="F11" s="982"/>
    </row>
    <row r="12" spans="1:6" ht="15" customHeight="1">
      <c r="A12" s="221"/>
      <c r="B12" s="983"/>
      <c r="C12" s="984"/>
      <c r="D12" s="221"/>
      <c r="E12" s="983"/>
      <c r="F12" s="984"/>
    </row>
    <row r="13" spans="1:6" ht="15" customHeight="1">
      <c r="A13" s="221" t="s">
        <v>80</v>
      </c>
      <c r="B13" s="979"/>
      <c r="C13" s="980"/>
      <c r="D13" s="221" t="s">
        <v>80</v>
      </c>
      <c r="E13" s="979"/>
      <c r="F13" s="980"/>
    </row>
    <row r="14" spans="1:6" ht="15" customHeight="1">
      <c r="A14" s="221"/>
      <c r="B14" s="981"/>
      <c r="C14" s="982"/>
      <c r="D14" s="221"/>
      <c r="E14" s="981"/>
      <c r="F14" s="982"/>
    </row>
    <row r="15" spans="1:6" ht="15" customHeight="1">
      <c r="A15" s="221"/>
      <c r="B15" s="981"/>
      <c r="C15" s="982"/>
      <c r="D15" s="221"/>
      <c r="E15" s="981"/>
      <c r="F15" s="982"/>
    </row>
    <row r="16" spans="1:6" ht="15" customHeight="1">
      <c r="A16" s="221"/>
      <c r="B16" s="983"/>
      <c r="C16" s="984"/>
      <c r="D16" s="221"/>
      <c r="E16" s="983"/>
      <c r="F16" s="984"/>
    </row>
    <row r="17" spans="1:6" ht="15" customHeight="1">
      <c r="A17" s="221" t="s">
        <v>82</v>
      </c>
      <c r="B17" s="979"/>
      <c r="C17" s="980"/>
      <c r="D17" s="221" t="s">
        <v>82</v>
      </c>
      <c r="E17" s="979"/>
      <c r="F17" s="980"/>
    </row>
    <row r="18" spans="1:6" ht="15" customHeight="1">
      <c r="A18" s="221"/>
      <c r="B18" s="981"/>
      <c r="C18" s="982"/>
      <c r="D18" s="221"/>
      <c r="E18" s="981"/>
      <c r="F18" s="982"/>
    </row>
    <row r="19" spans="1:6" ht="15" customHeight="1">
      <c r="A19" s="221"/>
      <c r="B19" s="981"/>
      <c r="C19" s="982"/>
      <c r="D19" s="221"/>
      <c r="E19" s="981"/>
      <c r="F19" s="982"/>
    </row>
    <row r="20" spans="1:6" ht="15" customHeight="1">
      <c r="A20" s="221"/>
      <c r="B20" s="983"/>
      <c r="C20" s="984"/>
      <c r="D20" s="221"/>
      <c r="E20" s="983"/>
      <c r="F20" s="984"/>
    </row>
    <row r="21" spans="1:6" ht="15" customHeight="1">
      <c r="A21" s="221" t="s">
        <v>84</v>
      </c>
      <c r="B21" s="979"/>
      <c r="C21" s="980"/>
      <c r="D21" s="221" t="s">
        <v>84</v>
      </c>
      <c r="E21" s="979"/>
      <c r="F21" s="980"/>
    </row>
    <row r="22" spans="1:6" ht="15" customHeight="1">
      <c r="A22" s="221"/>
      <c r="B22" s="981"/>
      <c r="C22" s="982"/>
      <c r="D22" s="221"/>
      <c r="E22" s="981"/>
      <c r="F22" s="982"/>
    </row>
    <row r="23" spans="1:6" ht="15" customHeight="1">
      <c r="A23" s="221"/>
      <c r="B23" s="981"/>
      <c r="C23" s="982"/>
      <c r="D23" s="221"/>
      <c r="E23" s="981"/>
      <c r="F23" s="982"/>
    </row>
    <row r="24" spans="1:6" ht="15" customHeight="1">
      <c r="A24" s="221"/>
      <c r="B24" s="983"/>
      <c r="C24" s="984"/>
      <c r="D24" s="221"/>
      <c r="E24" s="983"/>
      <c r="F24" s="984"/>
    </row>
    <row r="25" spans="1:6" ht="15" customHeight="1">
      <c r="A25" s="221" t="s">
        <v>86</v>
      </c>
      <c r="B25" s="979"/>
      <c r="C25" s="980"/>
      <c r="D25" s="221" t="s">
        <v>86</v>
      </c>
      <c r="E25" s="979"/>
      <c r="F25" s="980"/>
    </row>
    <row r="26" spans="1:6" ht="15" customHeight="1">
      <c r="A26" s="221"/>
      <c r="B26" s="981"/>
      <c r="C26" s="982"/>
      <c r="D26" s="221"/>
      <c r="E26" s="981"/>
      <c r="F26" s="982"/>
    </row>
    <row r="27" spans="1:6" ht="15" customHeight="1">
      <c r="A27" s="221"/>
      <c r="B27" s="981"/>
      <c r="C27" s="982"/>
      <c r="D27" s="221"/>
      <c r="E27" s="981"/>
      <c r="F27" s="982"/>
    </row>
    <row r="28" spans="1:6" ht="15" customHeight="1">
      <c r="A28" s="221"/>
      <c r="B28" s="983"/>
      <c r="C28" s="984"/>
      <c r="D28" s="221"/>
      <c r="E28" s="983"/>
      <c r="F28" s="984"/>
    </row>
    <row r="29" spans="1:6" ht="15" customHeight="1">
      <c r="A29" s="221" t="s">
        <v>95</v>
      </c>
      <c r="B29" s="979"/>
      <c r="C29" s="980"/>
      <c r="D29" s="221" t="s">
        <v>95</v>
      </c>
      <c r="E29" s="979"/>
      <c r="F29" s="980"/>
    </row>
    <row r="30" spans="1:6" ht="15" customHeight="1">
      <c r="A30" s="221"/>
      <c r="B30" s="981"/>
      <c r="C30" s="982"/>
      <c r="D30" s="221"/>
      <c r="E30" s="981"/>
      <c r="F30" s="982"/>
    </row>
    <row r="31" spans="1:6" ht="15" customHeight="1">
      <c r="A31" s="221"/>
      <c r="B31" s="981"/>
      <c r="C31" s="982"/>
      <c r="D31" s="221"/>
      <c r="E31" s="981"/>
      <c r="F31" s="982"/>
    </row>
    <row r="32" spans="1:6" ht="15" customHeight="1">
      <c r="A32" s="221"/>
      <c r="B32" s="983"/>
      <c r="C32" s="984"/>
      <c r="D32" s="221"/>
      <c r="E32" s="983"/>
      <c r="F32" s="984"/>
    </row>
    <row r="33" spans="1:6" ht="15" customHeight="1">
      <c r="A33" s="221" t="s">
        <v>111</v>
      </c>
      <c r="B33" s="979"/>
      <c r="C33" s="980"/>
      <c r="D33" s="221" t="s">
        <v>111</v>
      </c>
      <c r="E33" s="979"/>
      <c r="F33" s="980"/>
    </row>
    <row r="34" spans="1:6" ht="15" customHeight="1">
      <c r="A34" s="221"/>
      <c r="B34" s="981"/>
      <c r="C34" s="982"/>
      <c r="D34" s="221"/>
      <c r="E34" s="981"/>
      <c r="F34" s="982"/>
    </row>
    <row r="35" spans="1:6" ht="15" customHeight="1">
      <c r="A35" s="221"/>
      <c r="B35" s="981"/>
      <c r="C35" s="982"/>
      <c r="D35" s="221"/>
      <c r="E35" s="981"/>
      <c r="F35" s="982"/>
    </row>
    <row r="36" spans="1:6" ht="15" customHeight="1">
      <c r="A36" s="221"/>
      <c r="B36" s="983"/>
      <c r="C36" s="984"/>
      <c r="D36" s="221"/>
      <c r="E36" s="983"/>
      <c r="F36" s="984"/>
    </row>
    <row r="37" spans="1:6" ht="15" customHeight="1">
      <c r="A37" s="221" t="s">
        <v>113</v>
      </c>
      <c r="B37" s="979"/>
      <c r="C37" s="980"/>
      <c r="D37" s="221" t="s">
        <v>113</v>
      </c>
      <c r="E37" s="979"/>
      <c r="F37" s="980"/>
    </row>
    <row r="38" spans="1:6" ht="15" customHeight="1">
      <c r="A38" s="221"/>
      <c r="B38" s="981"/>
      <c r="C38" s="982"/>
      <c r="D38" s="221"/>
      <c r="E38" s="981"/>
      <c r="F38" s="982"/>
    </row>
    <row r="39" spans="1:6" ht="15" customHeight="1">
      <c r="A39" s="221"/>
      <c r="B39" s="981"/>
      <c r="C39" s="982"/>
      <c r="D39" s="221"/>
      <c r="E39" s="981"/>
      <c r="F39" s="982"/>
    </row>
    <row r="40" spans="1:6" ht="15" customHeight="1">
      <c r="A40" s="221"/>
      <c r="B40" s="983"/>
      <c r="C40" s="984"/>
      <c r="D40" s="221"/>
      <c r="E40" s="983"/>
      <c r="F40" s="984"/>
    </row>
    <row r="41" spans="1:6" ht="15" customHeight="1">
      <c r="A41" s="221" t="s">
        <v>126</v>
      </c>
      <c r="B41" s="979"/>
      <c r="C41" s="980"/>
      <c r="D41" s="221" t="s">
        <v>126</v>
      </c>
      <c r="E41" s="979"/>
      <c r="F41" s="980"/>
    </row>
    <row r="42" spans="1:6" ht="15" customHeight="1">
      <c r="A42" s="221"/>
      <c r="B42" s="981"/>
      <c r="C42" s="982"/>
      <c r="D42" s="221"/>
      <c r="E42" s="981"/>
      <c r="F42" s="982"/>
    </row>
    <row r="43" spans="1:6" ht="15" customHeight="1">
      <c r="A43" s="221"/>
      <c r="B43" s="981"/>
      <c r="C43" s="982"/>
      <c r="D43" s="221"/>
      <c r="E43" s="981"/>
      <c r="F43" s="982"/>
    </row>
    <row r="44" spans="1:6" ht="15" customHeight="1">
      <c r="A44" s="221"/>
      <c r="B44" s="983"/>
      <c r="C44" s="984"/>
      <c r="D44" s="221"/>
      <c r="E44" s="983"/>
      <c r="F44" s="984"/>
    </row>
    <row r="45" spans="1:6" ht="15" customHeight="1">
      <c r="A45" s="221" t="s">
        <v>345</v>
      </c>
      <c r="B45" s="979"/>
      <c r="C45" s="980"/>
      <c r="D45" s="221" t="s">
        <v>345</v>
      </c>
      <c r="E45" s="979"/>
      <c r="F45" s="980"/>
    </row>
    <row r="46" spans="1:6" ht="15" customHeight="1">
      <c r="A46" s="221"/>
      <c r="B46" s="981"/>
      <c r="C46" s="982"/>
      <c r="D46" s="221"/>
      <c r="E46" s="981"/>
      <c r="F46" s="982"/>
    </row>
    <row r="47" spans="1:6" ht="15" customHeight="1">
      <c r="A47" s="221"/>
      <c r="B47" s="981"/>
      <c r="C47" s="982"/>
      <c r="D47" s="221"/>
      <c r="E47" s="981"/>
      <c r="F47" s="982"/>
    </row>
    <row r="48" spans="1:6" ht="15" customHeight="1">
      <c r="A48" s="221"/>
      <c r="B48" s="983"/>
      <c r="C48" s="984"/>
      <c r="D48" s="221"/>
      <c r="E48" s="983"/>
      <c r="F48" s="984"/>
    </row>
    <row r="49" spans="1:6" ht="3.95" customHeight="1">
      <c r="A49" s="224"/>
      <c r="B49" s="215"/>
      <c r="C49" s="225"/>
      <c r="D49" s="224"/>
      <c r="E49" s="215"/>
      <c r="F49" s="226"/>
    </row>
  </sheetData>
  <sheetProtection password="C5B1" sheet="1" objects="1" scenarios="1"/>
  <mergeCells count="20">
    <mergeCell ref="E45:F48"/>
    <mergeCell ref="B45:C48"/>
    <mergeCell ref="B33:C36"/>
    <mergeCell ref="E33:F36"/>
    <mergeCell ref="B37:C40"/>
    <mergeCell ref="E37:F40"/>
    <mergeCell ref="B41:C44"/>
    <mergeCell ref="E41:F44"/>
    <mergeCell ref="B21:C24"/>
    <mergeCell ref="E21:F24"/>
    <mergeCell ref="B25:C28"/>
    <mergeCell ref="E25:F28"/>
    <mergeCell ref="B29:C32"/>
    <mergeCell ref="E29:F32"/>
    <mergeCell ref="B9:C12"/>
    <mergeCell ref="E9:F12"/>
    <mergeCell ref="B13:C16"/>
    <mergeCell ref="E13:F16"/>
    <mergeCell ref="B17:C20"/>
    <mergeCell ref="E17:F20"/>
  </mergeCells>
  <phoneticPr fontId="0" type="noConversion"/>
  <pageMargins left="0.51" right="0.51" top="0.62" bottom="1" header="0.5" footer="0.5"/>
  <pageSetup orientation="portrait" horizontalDpi="300" verticalDpi="300" r:id="rId1"/>
  <headerFooter alignWithMargins="0">
    <oddHeader xml:space="preserve">&amp;C
</oddHeader>
  </headerFooter>
  <legacyDrawing r:id="rId2"/>
</worksheet>
</file>

<file path=xl/worksheets/sheet16.xml><?xml version="1.0" encoding="utf-8"?>
<worksheet xmlns="http://schemas.openxmlformats.org/spreadsheetml/2006/main" xmlns:r="http://schemas.openxmlformats.org/officeDocument/2006/relationships">
  <dimension ref="A1:AB99"/>
  <sheetViews>
    <sheetView showGridLines="0" topLeftCell="A22" workbookViewId="0">
      <selection activeCell="C2" sqref="C2"/>
    </sheetView>
  </sheetViews>
  <sheetFormatPr defaultColWidth="8.85546875" defaultRowHeight="12.75"/>
  <cols>
    <col min="1" max="1" width="8.7109375" style="197" customWidth="1"/>
    <col min="2" max="2" width="2.7109375" style="197" customWidth="1"/>
    <col min="3" max="7" width="8.7109375" style="197" customWidth="1"/>
    <col min="8" max="8" width="2.140625" style="197" customWidth="1"/>
    <col min="9" max="9" width="1.28515625" style="197" customWidth="1"/>
    <col min="10" max="11" width="8.85546875" style="197" customWidth="1"/>
    <col min="12" max="12" width="1" style="197" customWidth="1"/>
    <col min="13" max="13" width="7.140625" style="197" customWidth="1"/>
    <col min="14" max="14" width="11.140625" style="197" customWidth="1"/>
    <col min="15" max="15" width="4.5703125" style="197" customWidth="1"/>
    <col min="16" max="16" width="8.7109375" style="197" customWidth="1"/>
    <col min="17" max="17" width="3.5703125" style="197" customWidth="1"/>
    <col min="18" max="21" width="8.85546875" style="197" customWidth="1"/>
    <col min="22" max="22" width="4.85546875" style="197" customWidth="1"/>
    <col min="23" max="23" width="5.42578125" style="197" customWidth="1"/>
    <col min="24" max="24" width="13.5703125" style="197" customWidth="1"/>
    <col min="25" max="25" width="8.85546875" style="197" hidden="1" customWidth="1"/>
    <col min="26" max="27" width="3.7109375" style="197" customWidth="1"/>
    <col min="28" max="28" width="4.7109375" style="197" customWidth="1"/>
    <col min="29" max="16384" width="8.85546875" style="197"/>
  </cols>
  <sheetData>
    <row r="1" spans="1:28" ht="18.95" customHeight="1">
      <c r="A1" s="356" t="s">
        <v>373</v>
      </c>
      <c r="B1" s="347"/>
      <c r="C1" s="347"/>
      <c r="D1" s="347"/>
      <c r="E1" s="347"/>
      <c r="F1" s="347"/>
      <c r="G1" s="347"/>
      <c r="J1" s="1001">
        <f>(Cover!B6)</f>
        <v>0</v>
      </c>
      <c r="K1" s="1001"/>
      <c r="L1" s="1001"/>
      <c r="M1" s="1001"/>
      <c r="N1" s="1001"/>
      <c r="P1" s="356" t="s">
        <v>374</v>
      </c>
      <c r="Q1" s="347"/>
      <c r="R1" s="347"/>
      <c r="S1" s="347"/>
      <c r="T1" s="347"/>
      <c r="X1" s="1001">
        <f>(J1)</f>
        <v>0</v>
      </c>
      <c r="Y1" s="1001"/>
      <c r="Z1" s="1001"/>
      <c r="AA1" s="1001"/>
      <c r="AB1" s="1001"/>
    </row>
    <row r="2" spans="1:28" ht="12" customHeight="1">
      <c r="B2" s="227" t="s">
        <v>350</v>
      </c>
      <c r="N2" s="192" t="s">
        <v>1046</v>
      </c>
      <c r="Q2" s="227" t="s">
        <v>349</v>
      </c>
      <c r="AB2" s="192" t="s">
        <v>1046</v>
      </c>
    </row>
    <row r="3" spans="1:28">
      <c r="C3" s="197" t="s">
        <v>335</v>
      </c>
      <c r="R3" s="197" t="s">
        <v>559</v>
      </c>
    </row>
    <row r="4" spans="1:28">
      <c r="C4" s="197" t="s">
        <v>323</v>
      </c>
      <c r="R4" s="197" t="s">
        <v>337</v>
      </c>
    </row>
    <row r="5" spans="1:28" ht="7.5" customHeight="1"/>
    <row r="6" spans="1:28" ht="12.75" customHeight="1" thickBot="1">
      <c r="C6" s="197" t="s">
        <v>324</v>
      </c>
      <c r="R6" s="197" t="s">
        <v>338</v>
      </c>
    </row>
    <row r="7" spans="1:28" ht="13.5" thickBot="1">
      <c r="A7" s="228" t="s">
        <v>325</v>
      </c>
      <c r="B7" s="229" t="s">
        <v>326</v>
      </c>
      <c r="C7" s="230"/>
      <c r="D7" s="230"/>
      <c r="E7" s="230"/>
      <c r="F7" s="230"/>
      <c r="G7" s="230"/>
      <c r="H7" s="231"/>
      <c r="I7" s="232"/>
      <c r="J7" s="233" t="s">
        <v>327</v>
      </c>
      <c r="K7" s="233"/>
      <c r="L7" s="232"/>
      <c r="M7" s="233" t="s">
        <v>328</v>
      </c>
      <c r="N7" s="214"/>
      <c r="P7" s="228" t="s">
        <v>325</v>
      </c>
      <c r="Q7" s="229" t="s">
        <v>326</v>
      </c>
      <c r="R7" s="230"/>
      <c r="S7" s="230"/>
      <c r="T7" s="230"/>
      <c r="U7" s="230"/>
      <c r="V7" s="230"/>
      <c r="W7" s="231"/>
      <c r="X7" s="233" t="s">
        <v>327</v>
      </c>
      <c r="Y7" s="233"/>
      <c r="Z7" s="1011" t="s">
        <v>328</v>
      </c>
      <c r="AA7" s="1012"/>
      <c r="AB7" s="1013"/>
    </row>
    <row r="8" spans="1:28">
      <c r="A8" s="218"/>
      <c r="B8" s="989"/>
      <c r="C8" s="990"/>
      <c r="D8" s="990"/>
      <c r="E8" s="990"/>
      <c r="F8" s="990"/>
      <c r="G8" s="990"/>
      <c r="H8" s="991"/>
      <c r="I8" s="989"/>
      <c r="J8" s="990"/>
      <c r="K8" s="991"/>
      <c r="L8" s="989"/>
      <c r="M8" s="990"/>
      <c r="N8" s="991"/>
      <c r="P8" s="218"/>
      <c r="Q8" s="989"/>
      <c r="R8" s="990"/>
      <c r="S8" s="990"/>
      <c r="T8" s="990"/>
      <c r="U8" s="990"/>
      <c r="V8" s="990"/>
      <c r="W8" s="991"/>
      <c r="X8" s="989"/>
      <c r="Y8" s="991"/>
      <c r="Z8" s="989"/>
      <c r="AA8" s="990"/>
      <c r="AB8" s="991"/>
    </row>
    <row r="9" spans="1:28">
      <c r="A9" s="236"/>
      <c r="B9" s="987"/>
      <c r="C9" s="889"/>
      <c r="D9" s="889"/>
      <c r="E9" s="889"/>
      <c r="F9" s="889"/>
      <c r="G9" s="889"/>
      <c r="H9" s="988"/>
      <c r="I9" s="987"/>
      <c r="J9" s="889"/>
      <c r="K9" s="988"/>
      <c r="L9" s="987"/>
      <c r="M9" s="889"/>
      <c r="N9" s="988"/>
      <c r="P9" s="236"/>
      <c r="Q9" s="987"/>
      <c r="R9" s="889"/>
      <c r="S9" s="889"/>
      <c r="T9" s="889"/>
      <c r="U9" s="889"/>
      <c r="V9" s="889"/>
      <c r="W9" s="988"/>
      <c r="X9" s="987"/>
      <c r="Y9" s="988"/>
      <c r="Z9" s="987"/>
      <c r="AA9" s="889"/>
      <c r="AB9" s="988"/>
    </row>
    <row r="10" spans="1:28">
      <c r="A10" s="237"/>
      <c r="B10" s="987"/>
      <c r="C10" s="889"/>
      <c r="D10" s="889"/>
      <c r="E10" s="889"/>
      <c r="F10" s="889"/>
      <c r="G10" s="889"/>
      <c r="H10" s="988"/>
      <c r="I10" s="987"/>
      <c r="J10" s="889"/>
      <c r="K10" s="988"/>
      <c r="L10" s="987"/>
      <c r="M10" s="889"/>
      <c r="N10" s="988"/>
      <c r="P10" s="237"/>
      <c r="Q10" s="987"/>
      <c r="R10" s="889"/>
      <c r="S10" s="889"/>
      <c r="T10" s="889"/>
      <c r="U10" s="889"/>
      <c r="V10" s="889"/>
      <c r="W10" s="988"/>
      <c r="X10" s="987"/>
      <c r="Y10" s="988"/>
      <c r="Z10" s="987"/>
      <c r="AA10" s="889"/>
      <c r="AB10" s="988"/>
    </row>
    <row r="11" spans="1:28">
      <c r="A11" s="238"/>
      <c r="B11" s="985"/>
      <c r="C11" s="880"/>
      <c r="D11" s="880"/>
      <c r="E11" s="880"/>
      <c r="F11" s="880"/>
      <c r="G11" s="880"/>
      <c r="H11" s="986"/>
      <c r="I11" s="985"/>
      <c r="J11" s="880"/>
      <c r="K11" s="986"/>
      <c r="L11" s="985"/>
      <c r="M11" s="880"/>
      <c r="N11" s="986"/>
      <c r="P11" s="238"/>
      <c r="Q11" s="985"/>
      <c r="R11" s="880"/>
      <c r="S11" s="880"/>
      <c r="T11" s="880"/>
      <c r="U11" s="880"/>
      <c r="V11" s="880"/>
      <c r="W11" s="986"/>
      <c r="X11" s="985"/>
      <c r="Y11" s="986"/>
      <c r="Z11" s="985"/>
      <c r="AA11" s="880"/>
      <c r="AB11" s="986"/>
    </row>
    <row r="12" spans="1:28" ht="13.5" thickBot="1">
      <c r="A12" s="234" t="s">
        <v>329</v>
      </c>
      <c r="B12" s="213"/>
      <c r="C12" s="213"/>
      <c r="D12" s="213"/>
      <c r="E12" s="213"/>
      <c r="F12" s="213"/>
      <c r="G12" s="213"/>
      <c r="H12" s="213"/>
      <c r="I12" s="213"/>
      <c r="J12" s="213"/>
      <c r="K12" s="213"/>
      <c r="L12" s="213"/>
      <c r="M12" s="213"/>
      <c r="N12" s="235"/>
      <c r="P12" s="234" t="s">
        <v>339</v>
      </c>
      <c r="Q12" s="213"/>
      <c r="R12" s="213"/>
      <c r="S12" s="213"/>
      <c r="T12" s="213"/>
      <c r="U12" s="213"/>
      <c r="V12" s="213"/>
      <c r="W12" s="213"/>
      <c r="X12" s="213"/>
      <c r="Y12" s="213"/>
      <c r="Z12" s="213"/>
      <c r="AA12" s="213"/>
      <c r="AB12" s="235"/>
    </row>
    <row r="13" spans="1:28">
      <c r="A13" s="1003"/>
      <c r="B13" s="1004"/>
      <c r="C13" s="1004"/>
      <c r="D13" s="1004"/>
      <c r="E13" s="1004"/>
      <c r="F13" s="1004"/>
      <c r="G13" s="1004"/>
      <c r="H13" s="1004"/>
      <c r="I13" s="1004"/>
      <c r="J13" s="1004"/>
      <c r="K13" s="1004"/>
      <c r="L13" s="1004"/>
      <c r="M13" s="1004"/>
      <c r="N13" s="1005"/>
      <c r="P13" s="992"/>
      <c r="Q13" s="993"/>
      <c r="R13" s="993"/>
      <c r="S13" s="993"/>
      <c r="T13" s="993"/>
      <c r="U13" s="993"/>
      <c r="V13" s="993"/>
      <c r="W13" s="993"/>
      <c r="X13" s="993"/>
      <c r="Y13" s="993"/>
      <c r="Z13" s="993"/>
      <c r="AA13" s="993"/>
      <c r="AB13" s="994"/>
    </row>
    <row r="14" spans="1:28">
      <c r="A14" s="1006"/>
      <c r="B14" s="892"/>
      <c r="C14" s="892"/>
      <c r="D14" s="892"/>
      <c r="E14" s="892"/>
      <c r="F14" s="892"/>
      <c r="G14" s="892"/>
      <c r="H14" s="892"/>
      <c r="I14" s="892"/>
      <c r="J14" s="892"/>
      <c r="K14" s="892"/>
      <c r="L14" s="892"/>
      <c r="M14" s="892"/>
      <c r="N14" s="1007"/>
      <c r="P14" s="995"/>
      <c r="Q14" s="996"/>
      <c r="R14" s="996"/>
      <c r="S14" s="996"/>
      <c r="T14" s="996"/>
      <c r="U14" s="996"/>
      <c r="V14" s="996"/>
      <c r="W14" s="996"/>
      <c r="X14" s="996"/>
      <c r="Y14" s="996"/>
      <c r="Z14" s="996"/>
      <c r="AA14" s="996"/>
      <c r="AB14" s="997"/>
    </row>
    <row r="15" spans="1:28">
      <c r="A15" s="1006"/>
      <c r="B15" s="892"/>
      <c r="C15" s="892"/>
      <c r="D15" s="892"/>
      <c r="E15" s="892"/>
      <c r="F15" s="892"/>
      <c r="G15" s="892"/>
      <c r="H15" s="892"/>
      <c r="I15" s="892"/>
      <c r="J15" s="892"/>
      <c r="K15" s="892"/>
      <c r="L15" s="892"/>
      <c r="M15" s="892"/>
      <c r="N15" s="1007"/>
      <c r="P15" s="995"/>
      <c r="Q15" s="996"/>
      <c r="R15" s="996"/>
      <c r="S15" s="996"/>
      <c r="T15" s="996"/>
      <c r="U15" s="996"/>
      <c r="V15" s="996"/>
      <c r="W15" s="996"/>
      <c r="X15" s="996"/>
      <c r="Y15" s="996"/>
      <c r="Z15" s="996"/>
      <c r="AA15" s="996"/>
      <c r="AB15" s="997"/>
    </row>
    <row r="16" spans="1:28">
      <c r="A16" s="1006"/>
      <c r="B16" s="892"/>
      <c r="C16" s="892"/>
      <c r="D16" s="892"/>
      <c r="E16" s="892"/>
      <c r="F16" s="892"/>
      <c r="G16" s="892"/>
      <c r="H16" s="892"/>
      <c r="I16" s="892"/>
      <c r="J16" s="892"/>
      <c r="K16" s="892"/>
      <c r="L16" s="892"/>
      <c r="M16" s="892"/>
      <c r="N16" s="1007"/>
      <c r="P16" s="995"/>
      <c r="Q16" s="996"/>
      <c r="R16" s="996"/>
      <c r="S16" s="996"/>
      <c r="T16" s="996"/>
      <c r="U16" s="996"/>
      <c r="V16" s="996"/>
      <c r="W16" s="996"/>
      <c r="X16" s="996"/>
      <c r="Y16" s="996"/>
      <c r="Z16" s="996"/>
      <c r="AA16" s="996"/>
      <c r="AB16" s="997"/>
    </row>
    <row r="17" spans="1:28">
      <c r="A17" s="1006"/>
      <c r="B17" s="892"/>
      <c r="C17" s="892"/>
      <c r="D17" s="892"/>
      <c r="E17" s="892"/>
      <c r="F17" s="892"/>
      <c r="G17" s="892"/>
      <c r="H17" s="892"/>
      <c r="I17" s="892"/>
      <c r="J17" s="892"/>
      <c r="K17" s="892"/>
      <c r="L17" s="892"/>
      <c r="M17" s="892"/>
      <c r="N17" s="1007"/>
      <c r="P17" s="995"/>
      <c r="Q17" s="996"/>
      <c r="R17" s="996"/>
      <c r="S17" s="996"/>
      <c r="T17" s="996"/>
      <c r="U17" s="996"/>
      <c r="V17" s="996"/>
      <c r="W17" s="996"/>
      <c r="X17" s="996"/>
      <c r="Y17" s="996"/>
      <c r="Z17" s="996"/>
      <c r="AA17" s="996"/>
      <c r="AB17" s="997"/>
    </row>
    <row r="18" spans="1:28">
      <c r="A18" s="1006"/>
      <c r="B18" s="892"/>
      <c r="C18" s="892"/>
      <c r="D18" s="892"/>
      <c r="E18" s="892"/>
      <c r="F18" s="892"/>
      <c r="G18" s="892"/>
      <c r="H18" s="892"/>
      <c r="I18" s="892"/>
      <c r="J18" s="892"/>
      <c r="K18" s="892"/>
      <c r="L18" s="892"/>
      <c r="M18" s="892"/>
      <c r="N18" s="1007"/>
      <c r="P18" s="995"/>
      <c r="Q18" s="996"/>
      <c r="R18" s="996"/>
      <c r="S18" s="996"/>
      <c r="T18" s="996"/>
      <c r="U18" s="996"/>
      <c r="V18" s="996"/>
      <c r="W18" s="996"/>
      <c r="X18" s="996"/>
      <c r="Y18" s="996"/>
      <c r="Z18" s="996"/>
      <c r="AA18" s="996"/>
      <c r="AB18" s="997"/>
    </row>
    <row r="19" spans="1:28" ht="13.5" thickBot="1">
      <c r="A19" s="1008"/>
      <c r="B19" s="1009"/>
      <c r="C19" s="1009"/>
      <c r="D19" s="1009"/>
      <c r="E19" s="1009"/>
      <c r="F19" s="1009"/>
      <c r="G19" s="1009"/>
      <c r="H19" s="1009"/>
      <c r="I19" s="1009"/>
      <c r="J19" s="1009"/>
      <c r="K19" s="1009"/>
      <c r="L19" s="1009"/>
      <c r="M19" s="1009"/>
      <c r="N19" s="1010"/>
      <c r="P19" s="998"/>
      <c r="Q19" s="999"/>
      <c r="R19" s="999"/>
      <c r="S19" s="999"/>
      <c r="T19" s="999"/>
      <c r="U19" s="999"/>
      <c r="V19" s="999"/>
      <c r="W19" s="999"/>
      <c r="X19" s="999"/>
      <c r="Y19" s="999"/>
      <c r="Z19" s="999"/>
      <c r="AA19" s="999"/>
      <c r="AB19" s="1000"/>
    </row>
    <row r="20" spans="1:28" ht="6" customHeight="1"/>
    <row r="21" spans="1:28" ht="12.75" customHeight="1">
      <c r="C21" s="197" t="s">
        <v>330</v>
      </c>
      <c r="R21" s="197" t="s">
        <v>340</v>
      </c>
    </row>
    <row r="22" spans="1:28" ht="6" customHeight="1" thickBot="1"/>
    <row r="23" spans="1:28" ht="13.5" thickBot="1">
      <c r="A23" s="228" t="s">
        <v>325</v>
      </c>
      <c r="B23" s="229" t="s">
        <v>326</v>
      </c>
      <c r="C23" s="230"/>
      <c r="D23" s="230"/>
      <c r="E23" s="230"/>
      <c r="F23" s="230"/>
      <c r="G23" s="230"/>
      <c r="H23" s="231"/>
      <c r="I23" s="232"/>
      <c r="J23" s="233" t="s">
        <v>327</v>
      </c>
      <c r="K23" s="233"/>
      <c r="L23" s="232"/>
      <c r="M23" s="233" t="s">
        <v>328</v>
      </c>
      <c r="N23" s="214"/>
      <c r="P23" s="228" t="s">
        <v>325</v>
      </c>
      <c r="Q23" s="229" t="s">
        <v>326</v>
      </c>
      <c r="R23" s="230"/>
      <c r="S23" s="230"/>
      <c r="T23" s="230"/>
      <c r="U23" s="230"/>
      <c r="V23" s="230"/>
      <c r="W23" s="231"/>
      <c r="X23" s="233" t="s">
        <v>327</v>
      </c>
      <c r="Y23" s="233"/>
      <c r="Z23" s="1011" t="s">
        <v>328</v>
      </c>
      <c r="AA23" s="1012"/>
      <c r="AB23" s="1013"/>
    </row>
    <row r="24" spans="1:28">
      <c r="A24" s="218"/>
      <c r="B24" s="989"/>
      <c r="C24" s="990"/>
      <c r="D24" s="990"/>
      <c r="E24" s="990"/>
      <c r="F24" s="990"/>
      <c r="G24" s="990"/>
      <c r="H24" s="991"/>
      <c r="I24" s="989"/>
      <c r="J24" s="990"/>
      <c r="K24" s="991"/>
      <c r="L24" s="989"/>
      <c r="M24" s="990"/>
      <c r="N24" s="991"/>
      <c r="P24" s="218"/>
      <c r="Q24" s="989"/>
      <c r="R24" s="990"/>
      <c r="S24" s="990"/>
      <c r="T24" s="990"/>
      <c r="U24" s="990"/>
      <c r="V24" s="990"/>
      <c r="W24" s="991"/>
      <c r="X24" s="989"/>
      <c r="Y24" s="991"/>
      <c r="Z24" s="989"/>
      <c r="AA24" s="990"/>
      <c r="AB24" s="991"/>
    </row>
    <row r="25" spans="1:28">
      <c r="A25" s="236"/>
      <c r="B25" s="987"/>
      <c r="C25" s="889"/>
      <c r="D25" s="889"/>
      <c r="E25" s="889"/>
      <c r="F25" s="889"/>
      <c r="G25" s="889"/>
      <c r="H25" s="988"/>
      <c r="I25" s="987"/>
      <c r="J25" s="889"/>
      <c r="K25" s="988"/>
      <c r="L25" s="987"/>
      <c r="M25" s="889"/>
      <c r="N25" s="988"/>
      <c r="P25" s="236"/>
      <c r="Q25" s="987"/>
      <c r="R25" s="889"/>
      <c r="S25" s="889"/>
      <c r="T25" s="889"/>
      <c r="U25" s="889"/>
      <c r="V25" s="889"/>
      <c r="W25" s="988"/>
      <c r="X25" s="987"/>
      <c r="Y25" s="988"/>
      <c r="Z25" s="987"/>
      <c r="AA25" s="889"/>
      <c r="AB25" s="988"/>
    </row>
    <row r="26" spans="1:28">
      <c r="A26" s="237"/>
      <c r="B26" s="987"/>
      <c r="C26" s="889"/>
      <c r="D26" s="889"/>
      <c r="E26" s="889"/>
      <c r="F26" s="889"/>
      <c r="G26" s="889"/>
      <c r="H26" s="988"/>
      <c r="I26" s="987"/>
      <c r="J26" s="889"/>
      <c r="K26" s="988"/>
      <c r="L26" s="987"/>
      <c r="M26" s="889"/>
      <c r="N26" s="988"/>
      <c r="P26" s="237"/>
      <c r="Q26" s="987"/>
      <c r="R26" s="889"/>
      <c r="S26" s="889"/>
      <c r="T26" s="889"/>
      <c r="U26" s="889"/>
      <c r="V26" s="889"/>
      <c r="W26" s="988"/>
      <c r="X26" s="987"/>
      <c r="Y26" s="988"/>
      <c r="Z26" s="987"/>
      <c r="AA26" s="889"/>
      <c r="AB26" s="988"/>
    </row>
    <row r="27" spans="1:28">
      <c r="A27" s="238"/>
      <c r="B27" s="985"/>
      <c r="C27" s="880"/>
      <c r="D27" s="880"/>
      <c r="E27" s="880"/>
      <c r="F27" s="880"/>
      <c r="G27" s="880"/>
      <c r="H27" s="986"/>
      <c r="I27" s="985"/>
      <c r="J27" s="880"/>
      <c r="K27" s="986"/>
      <c r="L27" s="985"/>
      <c r="M27" s="880"/>
      <c r="N27" s="986"/>
      <c r="P27" s="238"/>
      <c r="Q27" s="985"/>
      <c r="R27" s="880"/>
      <c r="S27" s="880"/>
      <c r="T27" s="880"/>
      <c r="U27" s="880"/>
      <c r="V27" s="880"/>
      <c r="W27" s="986"/>
      <c r="X27" s="985"/>
      <c r="Y27" s="986"/>
      <c r="Z27" s="985"/>
      <c r="AA27" s="880"/>
      <c r="AB27" s="986"/>
    </row>
    <row r="28" spans="1:28" ht="13.5" thickBot="1">
      <c r="A28" s="234" t="s">
        <v>329</v>
      </c>
      <c r="B28" s="213"/>
      <c r="C28" s="213"/>
      <c r="D28" s="213"/>
      <c r="E28" s="213"/>
      <c r="F28" s="213"/>
      <c r="G28" s="213"/>
      <c r="H28" s="213"/>
      <c r="I28" s="213"/>
      <c r="J28" s="213"/>
      <c r="K28" s="213"/>
      <c r="L28" s="213"/>
      <c r="M28" s="213"/>
      <c r="N28" s="235"/>
      <c r="P28" s="234" t="s">
        <v>339</v>
      </c>
      <c r="Q28" s="213"/>
      <c r="R28" s="213"/>
      <c r="S28" s="213"/>
      <c r="T28" s="213"/>
      <c r="U28" s="213"/>
      <c r="V28" s="213"/>
      <c r="W28" s="213"/>
      <c r="X28" s="213"/>
      <c r="Y28" s="213"/>
      <c r="Z28" s="213"/>
      <c r="AA28" s="213"/>
      <c r="AB28" s="235"/>
    </row>
    <row r="29" spans="1:28">
      <c r="A29" s="992"/>
      <c r="B29" s="993"/>
      <c r="C29" s="993"/>
      <c r="D29" s="993"/>
      <c r="E29" s="993"/>
      <c r="F29" s="993"/>
      <c r="G29" s="993"/>
      <c r="H29" s="993"/>
      <c r="I29" s="993"/>
      <c r="J29" s="993"/>
      <c r="K29" s="993"/>
      <c r="L29" s="993"/>
      <c r="M29" s="993"/>
      <c r="N29" s="994"/>
      <c r="P29" s="992"/>
      <c r="Q29" s="993"/>
      <c r="R29" s="993"/>
      <c r="S29" s="993"/>
      <c r="T29" s="993"/>
      <c r="U29" s="993"/>
      <c r="V29" s="993"/>
      <c r="W29" s="993"/>
      <c r="X29" s="993"/>
      <c r="Y29" s="993"/>
      <c r="Z29" s="993"/>
      <c r="AA29" s="993"/>
      <c r="AB29" s="994"/>
    </row>
    <row r="30" spans="1:28">
      <c r="A30" s="995"/>
      <c r="B30" s="996"/>
      <c r="C30" s="996"/>
      <c r="D30" s="996"/>
      <c r="E30" s="996"/>
      <c r="F30" s="996"/>
      <c r="G30" s="996"/>
      <c r="H30" s="996"/>
      <c r="I30" s="996"/>
      <c r="J30" s="996"/>
      <c r="K30" s="996"/>
      <c r="L30" s="996"/>
      <c r="M30" s="996"/>
      <c r="N30" s="997"/>
      <c r="P30" s="995"/>
      <c r="Q30" s="996"/>
      <c r="R30" s="996"/>
      <c r="S30" s="996"/>
      <c r="T30" s="996"/>
      <c r="U30" s="996"/>
      <c r="V30" s="996"/>
      <c r="W30" s="996"/>
      <c r="X30" s="996"/>
      <c r="Y30" s="996"/>
      <c r="Z30" s="996"/>
      <c r="AA30" s="996"/>
      <c r="AB30" s="997"/>
    </row>
    <row r="31" spans="1:28">
      <c r="A31" s="995"/>
      <c r="B31" s="996"/>
      <c r="C31" s="996"/>
      <c r="D31" s="996"/>
      <c r="E31" s="996"/>
      <c r="F31" s="996"/>
      <c r="G31" s="996"/>
      <c r="H31" s="996"/>
      <c r="I31" s="996"/>
      <c r="J31" s="996"/>
      <c r="K31" s="996"/>
      <c r="L31" s="996"/>
      <c r="M31" s="996"/>
      <c r="N31" s="997"/>
      <c r="P31" s="995"/>
      <c r="Q31" s="996"/>
      <c r="R31" s="996"/>
      <c r="S31" s="996"/>
      <c r="T31" s="996"/>
      <c r="U31" s="996"/>
      <c r="V31" s="996"/>
      <c r="W31" s="996"/>
      <c r="X31" s="996"/>
      <c r="Y31" s="996"/>
      <c r="Z31" s="996"/>
      <c r="AA31" s="996"/>
      <c r="AB31" s="997"/>
    </row>
    <row r="32" spans="1:28">
      <c r="A32" s="995"/>
      <c r="B32" s="996"/>
      <c r="C32" s="996"/>
      <c r="D32" s="996"/>
      <c r="E32" s="996"/>
      <c r="F32" s="996"/>
      <c r="G32" s="996"/>
      <c r="H32" s="996"/>
      <c r="I32" s="996"/>
      <c r="J32" s="996"/>
      <c r="K32" s="996"/>
      <c r="L32" s="996"/>
      <c r="M32" s="996"/>
      <c r="N32" s="997"/>
      <c r="P32" s="995"/>
      <c r="Q32" s="996"/>
      <c r="R32" s="996"/>
      <c r="S32" s="996"/>
      <c r="T32" s="996"/>
      <c r="U32" s="996"/>
      <c r="V32" s="996"/>
      <c r="W32" s="996"/>
      <c r="X32" s="996"/>
      <c r="Y32" s="996"/>
      <c r="Z32" s="996"/>
      <c r="AA32" s="996"/>
      <c r="AB32" s="997"/>
    </row>
    <row r="33" spans="1:28">
      <c r="A33" s="995"/>
      <c r="B33" s="996"/>
      <c r="C33" s="996"/>
      <c r="D33" s="996"/>
      <c r="E33" s="996"/>
      <c r="F33" s="996"/>
      <c r="G33" s="996"/>
      <c r="H33" s="996"/>
      <c r="I33" s="996"/>
      <c r="J33" s="996"/>
      <c r="K33" s="996"/>
      <c r="L33" s="996"/>
      <c r="M33" s="996"/>
      <c r="N33" s="997"/>
      <c r="P33" s="995"/>
      <c r="Q33" s="996"/>
      <c r="R33" s="996"/>
      <c r="S33" s="996"/>
      <c r="T33" s="996"/>
      <c r="U33" s="996"/>
      <c r="V33" s="996"/>
      <c r="W33" s="996"/>
      <c r="X33" s="996"/>
      <c r="Y33" s="996"/>
      <c r="Z33" s="996"/>
      <c r="AA33" s="996"/>
      <c r="AB33" s="997"/>
    </row>
    <row r="34" spans="1:28">
      <c r="A34" s="995"/>
      <c r="B34" s="996"/>
      <c r="C34" s="996"/>
      <c r="D34" s="996"/>
      <c r="E34" s="996"/>
      <c r="F34" s="996"/>
      <c r="G34" s="996"/>
      <c r="H34" s="996"/>
      <c r="I34" s="996"/>
      <c r="J34" s="996"/>
      <c r="K34" s="996"/>
      <c r="L34" s="996"/>
      <c r="M34" s="996"/>
      <c r="N34" s="997"/>
      <c r="P34" s="995"/>
      <c r="Q34" s="996"/>
      <c r="R34" s="996"/>
      <c r="S34" s="996"/>
      <c r="T34" s="996"/>
      <c r="U34" s="996"/>
      <c r="V34" s="996"/>
      <c r="W34" s="996"/>
      <c r="X34" s="996"/>
      <c r="Y34" s="996"/>
      <c r="Z34" s="996"/>
      <c r="AA34" s="996"/>
      <c r="AB34" s="997"/>
    </row>
    <row r="35" spans="1:28" ht="13.5" thickBot="1">
      <c r="A35" s="998"/>
      <c r="B35" s="999"/>
      <c r="C35" s="999"/>
      <c r="D35" s="999"/>
      <c r="E35" s="999"/>
      <c r="F35" s="999"/>
      <c r="G35" s="999"/>
      <c r="H35" s="999"/>
      <c r="I35" s="999"/>
      <c r="J35" s="999"/>
      <c r="K35" s="999"/>
      <c r="L35" s="999"/>
      <c r="M35" s="999"/>
      <c r="N35" s="1000"/>
      <c r="P35" s="998"/>
      <c r="Q35" s="999"/>
      <c r="R35" s="999"/>
      <c r="S35" s="999"/>
      <c r="T35" s="999"/>
      <c r="U35" s="999"/>
      <c r="V35" s="999"/>
      <c r="W35" s="999"/>
      <c r="X35" s="999"/>
      <c r="Y35" s="999"/>
      <c r="Z35" s="999"/>
      <c r="AA35" s="999"/>
      <c r="AB35" s="1000"/>
    </row>
    <row r="36" spans="1:28" ht="6" customHeight="1"/>
    <row r="37" spans="1:28" ht="12.75" customHeight="1">
      <c r="C37" s="197" t="s">
        <v>331</v>
      </c>
      <c r="R37" s="197" t="s">
        <v>341</v>
      </c>
    </row>
    <row r="38" spans="1:28" ht="6" customHeight="1" thickBot="1"/>
    <row r="39" spans="1:28" ht="13.5" thickBot="1">
      <c r="A39" s="228" t="s">
        <v>325</v>
      </c>
      <c r="B39" s="229" t="s">
        <v>326</v>
      </c>
      <c r="C39" s="230"/>
      <c r="D39" s="230"/>
      <c r="E39" s="230"/>
      <c r="F39" s="230"/>
      <c r="G39" s="230"/>
      <c r="H39" s="231"/>
      <c r="I39" s="232"/>
      <c r="J39" s="233" t="s">
        <v>327</v>
      </c>
      <c r="K39" s="233"/>
      <c r="L39" s="232"/>
      <c r="M39" s="233" t="s">
        <v>328</v>
      </c>
      <c r="N39" s="214"/>
      <c r="P39" s="228" t="s">
        <v>325</v>
      </c>
      <c r="Q39" s="229" t="s">
        <v>326</v>
      </c>
      <c r="R39" s="230"/>
      <c r="S39" s="230"/>
      <c r="T39" s="230"/>
      <c r="U39" s="230"/>
      <c r="V39" s="230"/>
      <c r="W39" s="231"/>
      <c r="X39" s="233" t="s">
        <v>327</v>
      </c>
      <c r="Y39" s="233"/>
      <c r="Z39" s="1011" t="s">
        <v>328</v>
      </c>
      <c r="AA39" s="1012"/>
      <c r="AB39" s="1013"/>
    </row>
    <row r="40" spans="1:28">
      <c r="A40" s="218"/>
      <c r="B40" s="989"/>
      <c r="C40" s="990"/>
      <c r="D40" s="990"/>
      <c r="E40" s="990"/>
      <c r="F40" s="990"/>
      <c r="G40" s="990"/>
      <c r="H40" s="991"/>
      <c r="I40" s="989"/>
      <c r="J40" s="990"/>
      <c r="K40" s="991"/>
      <c r="L40" s="989"/>
      <c r="M40" s="990"/>
      <c r="N40" s="991"/>
      <c r="P40" s="218"/>
      <c r="Q40" s="989"/>
      <c r="R40" s="990"/>
      <c r="S40" s="990"/>
      <c r="T40" s="990"/>
      <c r="U40" s="990"/>
      <c r="V40" s="990"/>
      <c r="W40" s="991"/>
      <c r="X40" s="989"/>
      <c r="Y40" s="991"/>
      <c r="Z40" s="989"/>
      <c r="AA40" s="990"/>
      <c r="AB40" s="991"/>
    </row>
    <row r="41" spans="1:28">
      <c r="A41" s="236"/>
      <c r="B41" s="987"/>
      <c r="C41" s="889"/>
      <c r="D41" s="889"/>
      <c r="E41" s="889"/>
      <c r="F41" s="889"/>
      <c r="G41" s="889"/>
      <c r="H41" s="988"/>
      <c r="I41" s="987"/>
      <c r="J41" s="889"/>
      <c r="K41" s="988"/>
      <c r="L41" s="987"/>
      <c r="M41" s="889"/>
      <c r="N41" s="988"/>
      <c r="P41" s="236"/>
      <c r="Q41" s="987"/>
      <c r="R41" s="889"/>
      <c r="S41" s="889"/>
      <c r="T41" s="889"/>
      <c r="U41" s="889"/>
      <c r="V41" s="889"/>
      <c r="W41" s="988"/>
      <c r="X41" s="987"/>
      <c r="Y41" s="988"/>
      <c r="Z41" s="987"/>
      <c r="AA41" s="889"/>
      <c r="AB41" s="988"/>
    </row>
    <row r="42" spans="1:28">
      <c r="A42" s="237"/>
      <c r="B42" s="987"/>
      <c r="C42" s="889"/>
      <c r="D42" s="889"/>
      <c r="E42" s="889"/>
      <c r="F42" s="889"/>
      <c r="G42" s="889"/>
      <c r="H42" s="988"/>
      <c r="I42" s="987"/>
      <c r="J42" s="889"/>
      <c r="K42" s="988"/>
      <c r="L42" s="987"/>
      <c r="M42" s="889"/>
      <c r="N42" s="988"/>
      <c r="P42" s="237"/>
      <c r="Q42" s="987"/>
      <c r="R42" s="889"/>
      <c r="S42" s="889"/>
      <c r="T42" s="889"/>
      <c r="U42" s="889"/>
      <c r="V42" s="889"/>
      <c r="W42" s="988"/>
      <c r="X42" s="987"/>
      <c r="Y42" s="988"/>
      <c r="Z42" s="987"/>
      <c r="AA42" s="889"/>
      <c r="AB42" s="988"/>
    </row>
    <row r="43" spans="1:28">
      <c r="A43" s="238"/>
      <c r="B43" s="985"/>
      <c r="C43" s="880"/>
      <c r="D43" s="880"/>
      <c r="E43" s="880"/>
      <c r="F43" s="880"/>
      <c r="G43" s="880"/>
      <c r="H43" s="986"/>
      <c r="I43" s="985"/>
      <c r="J43" s="880"/>
      <c r="K43" s="986"/>
      <c r="L43" s="985"/>
      <c r="M43" s="880"/>
      <c r="N43" s="986"/>
      <c r="P43" s="238"/>
      <c r="Q43" s="985"/>
      <c r="R43" s="880"/>
      <c r="S43" s="880"/>
      <c r="T43" s="880"/>
      <c r="U43" s="880"/>
      <c r="V43" s="880"/>
      <c r="W43" s="986"/>
      <c r="X43" s="985"/>
      <c r="Y43" s="986"/>
      <c r="Z43" s="985"/>
      <c r="AA43" s="880"/>
      <c r="AB43" s="986"/>
    </row>
    <row r="44" spans="1:28" ht="13.5" thickBot="1">
      <c r="A44" s="234" t="s">
        <v>329</v>
      </c>
      <c r="B44" s="213"/>
      <c r="C44" s="213"/>
      <c r="D44" s="213"/>
      <c r="E44" s="213"/>
      <c r="F44" s="213"/>
      <c r="G44" s="213"/>
      <c r="H44" s="213"/>
      <c r="I44" s="213"/>
      <c r="J44" s="213"/>
      <c r="K44" s="213"/>
      <c r="L44" s="213"/>
      <c r="M44" s="213"/>
      <c r="N44" s="235"/>
      <c r="P44" s="234" t="s">
        <v>339</v>
      </c>
      <c r="Q44" s="213"/>
      <c r="R44" s="213"/>
      <c r="S44" s="213"/>
      <c r="T44" s="213"/>
      <c r="U44" s="213"/>
      <c r="V44" s="213"/>
      <c r="W44" s="213"/>
      <c r="X44" s="213"/>
      <c r="Y44" s="213"/>
      <c r="Z44" s="213"/>
      <c r="AA44" s="213"/>
      <c r="AB44" s="235"/>
    </row>
    <row r="45" spans="1:28">
      <c r="A45" s="992"/>
      <c r="B45" s="993"/>
      <c r="C45" s="993"/>
      <c r="D45" s="993"/>
      <c r="E45" s="993"/>
      <c r="F45" s="993"/>
      <c r="G45" s="993"/>
      <c r="H45" s="993"/>
      <c r="I45" s="993"/>
      <c r="J45" s="993"/>
      <c r="K45" s="993"/>
      <c r="L45" s="993"/>
      <c r="M45" s="993"/>
      <c r="N45" s="994"/>
      <c r="P45" s="992"/>
      <c r="Q45" s="993"/>
      <c r="R45" s="993"/>
      <c r="S45" s="993"/>
      <c r="T45" s="993"/>
      <c r="U45" s="993"/>
      <c r="V45" s="993"/>
      <c r="W45" s="993"/>
      <c r="X45" s="993"/>
      <c r="Y45" s="993"/>
      <c r="Z45" s="993"/>
      <c r="AA45" s="993"/>
      <c r="AB45" s="994"/>
    </row>
    <row r="46" spans="1:28">
      <c r="A46" s="995"/>
      <c r="B46" s="996"/>
      <c r="C46" s="996"/>
      <c r="D46" s="996"/>
      <c r="E46" s="996"/>
      <c r="F46" s="996"/>
      <c r="G46" s="996"/>
      <c r="H46" s="996"/>
      <c r="I46" s="996"/>
      <c r="J46" s="996"/>
      <c r="K46" s="996"/>
      <c r="L46" s="996"/>
      <c r="M46" s="996"/>
      <c r="N46" s="997"/>
      <c r="P46" s="995"/>
      <c r="Q46" s="996"/>
      <c r="R46" s="996"/>
      <c r="S46" s="996"/>
      <c r="T46" s="996"/>
      <c r="U46" s="996"/>
      <c r="V46" s="996"/>
      <c r="W46" s="996"/>
      <c r="X46" s="996"/>
      <c r="Y46" s="996"/>
      <c r="Z46" s="996"/>
      <c r="AA46" s="996"/>
      <c r="AB46" s="997"/>
    </row>
    <row r="47" spans="1:28">
      <c r="A47" s="995"/>
      <c r="B47" s="996"/>
      <c r="C47" s="996"/>
      <c r="D47" s="996"/>
      <c r="E47" s="996"/>
      <c r="F47" s="996"/>
      <c r="G47" s="996"/>
      <c r="H47" s="996"/>
      <c r="I47" s="996"/>
      <c r="J47" s="996"/>
      <c r="K47" s="996"/>
      <c r="L47" s="996"/>
      <c r="M47" s="996"/>
      <c r="N47" s="997"/>
      <c r="P47" s="995"/>
      <c r="Q47" s="996"/>
      <c r="R47" s="996"/>
      <c r="S47" s="996"/>
      <c r="T47" s="996"/>
      <c r="U47" s="996"/>
      <c r="V47" s="996"/>
      <c r="W47" s="996"/>
      <c r="X47" s="996"/>
      <c r="Y47" s="996"/>
      <c r="Z47" s="996"/>
      <c r="AA47" s="996"/>
      <c r="AB47" s="997"/>
    </row>
    <row r="48" spans="1:28">
      <c r="A48" s="995"/>
      <c r="B48" s="996"/>
      <c r="C48" s="996"/>
      <c r="D48" s="996"/>
      <c r="E48" s="996"/>
      <c r="F48" s="996"/>
      <c r="G48" s="996"/>
      <c r="H48" s="996"/>
      <c r="I48" s="996"/>
      <c r="J48" s="996"/>
      <c r="K48" s="996"/>
      <c r="L48" s="996"/>
      <c r="M48" s="996"/>
      <c r="N48" s="997"/>
      <c r="P48" s="995"/>
      <c r="Q48" s="996"/>
      <c r="R48" s="996"/>
      <c r="S48" s="996"/>
      <c r="T48" s="996"/>
      <c r="U48" s="996"/>
      <c r="V48" s="996"/>
      <c r="W48" s="996"/>
      <c r="X48" s="996"/>
      <c r="Y48" s="996"/>
      <c r="Z48" s="996"/>
      <c r="AA48" s="996"/>
      <c r="AB48" s="997"/>
    </row>
    <row r="49" spans="1:28" ht="12.75" customHeight="1">
      <c r="A49" s="995"/>
      <c r="B49" s="996"/>
      <c r="C49" s="996"/>
      <c r="D49" s="996"/>
      <c r="E49" s="996"/>
      <c r="F49" s="996"/>
      <c r="G49" s="996"/>
      <c r="H49" s="996"/>
      <c r="I49" s="996"/>
      <c r="J49" s="996"/>
      <c r="K49" s="996"/>
      <c r="L49" s="996"/>
      <c r="M49" s="996"/>
      <c r="N49" s="997"/>
      <c r="P49" s="995"/>
      <c r="Q49" s="996"/>
      <c r="R49" s="996"/>
      <c r="S49" s="996"/>
      <c r="T49" s="996"/>
      <c r="U49" s="996"/>
      <c r="V49" s="996"/>
      <c r="W49" s="996"/>
      <c r="X49" s="996"/>
      <c r="Y49" s="996"/>
      <c r="Z49" s="996"/>
      <c r="AA49" s="996"/>
      <c r="AB49" s="997"/>
    </row>
    <row r="50" spans="1:28" ht="12.75" customHeight="1">
      <c r="A50" s="995"/>
      <c r="B50" s="996"/>
      <c r="C50" s="996"/>
      <c r="D50" s="996"/>
      <c r="E50" s="996"/>
      <c r="F50" s="996"/>
      <c r="G50" s="996"/>
      <c r="H50" s="996"/>
      <c r="I50" s="996"/>
      <c r="J50" s="996"/>
      <c r="K50" s="996"/>
      <c r="L50" s="996"/>
      <c r="M50" s="996"/>
      <c r="N50" s="997"/>
      <c r="P50" s="995"/>
      <c r="Q50" s="996"/>
      <c r="R50" s="996"/>
      <c r="S50" s="996"/>
      <c r="T50" s="996"/>
      <c r="U50" s="996"/>
      <c r="V50" s="996"/>
      <c r="W50" s="996"/>
      <c r="X50" s="996"/>
      <c r="Y50" s="996"/>
      <c r="Z50" s="996"/>
      <c r="AA50" s="996"/>
      <c r="AB50" s="997"/>
    </row>
    <row r="51" spans="1:28" ht="13.5" thickBot="1">
      <c r="A51" s="998"/>
      <c r="B51" s="999"/>
      <c r="C51" s="999"/>
      <c r="D51" s="999"/>
      <c r="E51" s="999"/>
      <c r="F51" s="999"/>
      <c r="G51" s="999"/>
      <c r="H51" s="999"/>
      <c r="I51" s="999"/>
      <c r="J51" s="999"/>
      <c r="K51" s="999"/>
      <c r="L51" s="999"/>
      <c r="M51" s="999"/>
      <c r="N51" s="1000"/>
      <c r="P51" s="998"/>
      <c r="Q51" s="999"/>
      <c r="R51" s="999"/>
      <c r="S51" s="999"/>
      <c r="T51" s="999"/>
      <c r="U51" s="999"/>
      <c r="V51" s="999"/>
      <c r="W51" s="999"/>
      <c r="X51" s="999"/>
      <c r="Y51" s="999"/>
      <c r="Z51" s="999"/>
      <c r="AA51" s="999"/>
      <c r="AB51" s="1000"/>
    </row>
    <row r="52" spans="1:28" ht="7.5" customHeight="1"/>
    <row r="53" spans="1:28" ht="20.25">
      <c r="A53" s="356" t="s">
        <v>336</v>
      </c>
      <c r="B53" s="347"/>
      <c r="C53" s="347"/>
      <c r="D53" s="347"/>
      <c r="E53" s="347"/>
      <c r="J53" s="1002">
        <f>(Cover!B6)</f>
        <v>0</v>
      </c>
      <c r="K53" s="1002"/>
      <c r="L53" s="1002"/>
      <c r="M53" s="1002"/>
      <c r="N53" s="1002"/>
    </row>
    <row r="54" spans="1:28" ht="13.5" thickBot="1">
      <c r="C54" s="197" t="s">
        <v>332</v>
      </c>
    </row>
    <row r="55" spans="1:28" ht="13.5" thickBot="1">
      <c r="A55" s="228" t="s">
        <v>325</v>
      </c>
      <c r="B55" s="229" t="s">
        <v>326</v>
      </c>
      <c r="C55" s="230"/>
      <c r="D55" s="230"/>
      <c r="E55" s="230"/>
      <c r="F55" s="230"/>
      <c r="G55" s="230"/>
      <c r="H55" s="231"/>
      <c r="I55" s="232"/>
      <c r="J55" s="233" t="s">
        <v>327</v>
      </c>
      <c r="K55" s="233"/>
      <c r="L55" s="232"/>
      <c r="M55" s="233" t="s">
        <v>328</v>
      </c>
      <c r="N55" s="214"/>
    </row>
    <row r="56" spans="1:28">
      <c r="A56" s="218"/>
      <c r="B56" s="989"/>
      <c r="C56" s="990"/>
      <c r="D56" s="990"/>
      <c r="E56" s="990"/>
      <c r="F56" s="990"/>
      <c r="G56" s="990"/>
      <c r="H56" s="991"/>
      <c r="I56" s="989"/>
      <c r="J56" s="990"/>
      <c r="K56" s="991"/>
      <c r="L56" s="989"/>
      <c r="M56" s="990"/>
      <c r="N56" s="991"/>
    </row>
    <row r="57" spans="1:28">
      <c r="A57" s="236"/>
      <c r="B57" s="987"/>
      <c r="C57" s="889"/>
      <c r="D57" s="889"/>
      <c r="E57" s="889"/>
      <c r="F57" s="889"/>
      <c r="G57" s="889"/>
      <c r="H57" s="988"/>
      <c r="I57" s="987"/>
      <c r="J57" s="889"/>
      <c r="K57" s="988"/>
      <c r="L57" s="987"/>
      <c r="M57" s="889"/>
      <c r="N57" s="988"/>
    </row>
    <row r="58" spans="1:28">
      <c r="A58" s="237"/>
      <c r="B58" s="987"/>
      <c r="C58" s="889"/>
      <c r="D58" s="889"/>
      <c r="E58" s="889"/>
      <c r="F58" s="889"/>
      <c r="G58" s="889"/>
      <c r="H58" s="988"/>
      <c r="I58" s="987"/>
      <c r="J58" s="889"/>
      <c r="K58" s="988"/>
      <c r="L58" s="987"/>
      <c r="M58" s="889"/>
      <c r="N58" s="988"/>
    </row>
    <row r="59" spans="1:28">
      <c r="A59" s="238"/>
      <c r="B59" s="985"/>
      <c r="C59" s="880"/>
      <c r="D59" s="880"/>
      <c r="E59" s="880"/>
      <c r="F59" s="880"/>
      <c r="G59" s="880"/>
      <c r="H59" s="986"/>
      <c r="I59" s="985"/>
      <c r="J59" s="880"/>
      <c r="K59" s="986"/>
      <c r="L59" s="985"/>
      <c r="M59" s="880"/>
      <c r="N59" s="986"/>
    </row>
    <row r="60" spans="1:28" ht="13.5" thickBot="1">
      <c r="A60" s="234" t="s">
        <v>329</v>
      </c>
      <c r="B60" s="213"/>
      <c r="C60" s="213"/>
      <c r="D60" s="213"/>
      <c r="E60" s="213"/>
      <c r="F60" s="213"/>
      <c r="G60" s="213"/>
      <c r="H60" s="213"/>
      <c r="I60" s="213"/>
      <c r="J60" s="213"/>
      <c r="K60" s="213"/>
      <c r="L60" s="213"/>
      <c r="M60" s="213"/>
      <c r="N60" s="235"/>
    </row>
    <row r="61" spans="1:28">
      <c r="A61" s="992"/>
      <c r="B61" s="993"/>
      <c r="C61" s="993"/>
      <c r="D61" s="993"/>
      <c r="E61" s="993"/>
      <c r="F61" s="993"/>
      <c r="G61" s="993"/>
      <c r="H61" s="993"/>
      <c r="I61" s="993"/>
      <c r="J61" s="993"/>
      <c r="K61" s="993"/>
      <c r="L61" s="993"/>
      <c r="M61" s="993"/>
      <c r="N61" s="994"/>
    </row>
    <row r="62" spans="1:28">
      <c r="A62" s="995"/>
      <c r="B62" s="996"/>
      <c r="C62" s="996"/>
      <c r="D62" s="996"/>
      <c r="E62" s="996"/>
      <c r="F62" s="996"/>
      <c r="G62" s="996"/>
      <c r="H62" s="996"/>
      <c r="I62" s="996"/>
      <c r="J62" s="996"/>
      <c r="K62" s="996"/>
      <c r="L62" s="996"/>
      <c r="M62" s="996"/>
      <c r="N62" s="997"/>
    </row>
    <row r="63" spans="1:28">
      <c r="A63" s="995"/>
      <c r="B63" s="996"/>
      <c r="C63" s="996"/>
      <c r="D63" s="996"/>
      <c r="E63" s="996"/>
      <c r="F63" s="996"/>
      <c r="G63" s="996"/>
      <c r="H63" s="996"/>
      <c r="I63" s="996"/>
      <c r="J63" s="996"/>
      <c r="K63" s="996"/>
      <c r="L63" s="996"/>
      <c r="M63" s="996"/>
      <c r="N63" s="997"/>
    </row>
    <row r="64" spans="1:28">
      <c r="A64" s="995"/>
      <c r="B64" s="996"/>
      <c r="C64" s="996"/>
      <c r="D64" s="996"/>
      <c r="E64" s="996"/>
      <c r="F64" s="996"/>
      <c r="G64" s="996"/>
      <c r="H64" s="996"/>
      <c r="I64" s="996"/>
      <c r="J64" s="996"/>
      <c r="K64" s="996"/>
      <c r="L64" s="996"/>
      <c r="M64" s="996"/>
      <c r="N64" s="997"/>
    </row>
    <row r="65" spans="1:14">
      <c r="A65" s="995"/>
      <c r="B65" s="996"/>
      <c r="C65" s="996"/>
      <c r="D65" s="996"/>
      <c r="E65" s="996"/>
      <c r="F65" s="996"/>
      <c r="G65" s="996"/>
      <c r="H65" s="996"/>
      <c r="I65" s="996"/>
      <c r="J65" s="996"/>
      <c r="K65" s="996"/>
      <c r="L65" s="996"/>
      <c r="M65" s="996"/>
      <c r="N65" s="997"/>
    </row>
    <row r="66" spans="1:14">
      <c r="A66" s="995"/>
      <c r="B66" s="996"/>
      <c r="C66" s="996"/>
      <c r="D66" s="996"/>
      <c r="E66" s="996"/>
      <c r="F66" s="996"/>
      <c r="G66" s="996"/>
      <c r="H66" s="996"/>
      <c r="I66" s="996"/>
      <c r="J66" s="996"/>
      <c r="K66" s="996"/>
      <c r="L66" s="996"/>
      <c r="M66" s="996"/>
      <c r="N66" s="997"/>
    </row>
    <row r="67" spans="1:14" ht="13.5" thickBot="1">
      <c r="A67" s="998"/>
      <c r="B67" s="999"/>
      <c r="C67" s="999"/>
      <c r="D67" s="999"/>
      <c r="E67" s="999"/>
      <c r="F67" s="999"/>
      <c r="G67" s="999"/>
      <c r="H67" s="999"/>
      <c r="I67" s="999"/>
      <c r="J67" s="999"/>
      <c r="K67" s="999"/>
      <c r="L67" s="999"/>
      <c r="M67" s="999"/>
      <c r="N67" s="1000"/>
    </row>
    <row r="69" spans="1:14">
      <c r="C69" s="197" t="s">
        <v>333</v>
      </c>
    </row>
    <row r="70" spans="1:14" ht="13.5" thickBot="1"/>
    <row r="71" spans="1:14" ht="13.5" thickBot="1">
      <c r="A71" s="228" t="s">
        <v>325</v>
      </c>
      <c r="B71" s="229" t="s">
        <v>326</v>
      </c>
      <c r="C71" s="230"/>
      <c r="D71" s="230"/>
      <c r="E71" s="230"/>
      <c r="F71" s="230"/>
      <c r="G71" s="230"/>
      <c r="H71" s="231"/>
      <c r="I71" s="232"/>
      <c r="J71" s="233" t="s">
        <v>327</v>
      </c>
      <c r="K71" s="233"/>
      <c r="L71" s="232"/>
      <c r="M71" s="233" t="s">
        <v>328</v>
      </c>
      <c r="N71" s="214"/>
    </row>
    <row r="72" spans="1:14">
      <c r="A72" s="218"/>
      <c r="B72" s="989"/>
      <c r="C72" s="990"/>
      <c r="D72" s="990"/>
      <c r="E72" s="990"/>
      <c r="F72" s="990"/>
      <c r="G72" s="990"/>
      <c r="H72" s="991"/>
      <c r="I72" s="989"/>
      <c r="J72" s="990"/>
      <c r="K72" s="991"/>
      <c r="L72" s="989"/>
      <c r="M72" s="990"/>
      <c r="N72" s="991"/>
    </row>
    <row r="73" spans="1:14">
      <c r="A73" s="236"/>
      <c r="B73" s="987"/>
      <c r="C73" s="889"/>
      <c r="D73" s="889"/>
      <c r="E73" s="889"/>
      <c r="F73" s="889"/>
      <c r="G73" s="889"/>
      <c r="H73" s="988"/>
      <c r="I73" s="987"/>
      <c r="J73" s="889"/>
      <c r="K73" s="988"/>
      <c r="L73" s="987"/>
      <c r="M73" s="889"/>
      <c r="N73" s="988"/>
    </row>
    <row r="74" spans="1:14">
      <c r="A74" s="237"/>
      <c r="B74" s="987"/>
      <c r="C74" s="889"/>
      <c r="D74" s="889"/>
      <c r="E74" s="889"/>
      <c r="F74" s="889"/>
      <c r="G74" s="889"/>
      <c r="H74" s="988"/>
      <c r="I74" s="987"/>
      <c r="J74" s="889"/>
      <c r="K74" s="988"/>
      <c r="L74" s="987"/>
      <c r="M74" s="889"/>
      <c r="N74" s="988"/>
    </row>
    <row r="75" spans="1:14">
      <c r="A75" s="238"/>
      <c r="B75" s="985"/>
      <c r="C75" s="880"/>
      <c r="D75" s="880"/>
      <c r="E75" s="880"/>
      <c r="F75" s="880"/>
      <c r="G75" s="880"/>
      <c r="H75" s="986"/>
      <c r="I75" s="985"/>
      <c r="J75" s="880"/>
      <c r="K75" s="986"/>
      <c r="L75" s="985"/>
      <c r="M75" s="880"/>
      <c r="N75" s="986"/>
    </row>
    <row r="76" spans="1:14" ht="13.5" thickBot="1">
      <c r="A76" s="234" t="s">
        <v>329</v>
      </c>
      <c r="B76" s="213"/>
      <c r="C76" s="213"/>
      <c r="D76" s="213"/>
      <c r="E76" s="213"/>
      <c r="F76" s="213"/>
      <c r="G76" s="213"/>
      <c r="H76" s="213"/>
      <c r="I76" s="213"/>
      <c r="J76" s="213"/>
      <c r="K76" s="213"/>
      <c r="L76" s="213"/>
      <c r="M76" s="213"/>
      <c r="N76" s="235"/>
    </row>
    <row r="77" spans="1:14">
      <c r="A77" s="992"/>
      <c r="B77" s="993"/>
      <c r="C77" s="993"/>
      <c r="D77" s="993"/>
      <c r="E77" s="993"/>
      <c r="F77" s="993"/>
      <c r="G77" s="993"/>
      <c r="H77" s="993"/>
      <c r="I77" s="993"/>
      <c r="J77" s="993"/>
      <c r="K77" s="993"/>
      <c r="L77" s="993"/>
      <c r="M77" s="993"/>
      <c r="N77" s="994"/>
    </row>
    <row r="78" spans="1:14">
      <c r="A78" s="995"/>
      <c r="B78" s="996"/>
      <c r="C78" s="996"/>
      <c r="D78" s="996"/>
      <c r="E78" s="996"/>
      <c r="F78" s="996"/>
      <c r="G78" s="996"/>
      <c r="H78" s="996"/>
      <c r="I78" s="996"/>
      <c r="J78" s="996"/>
      <c r="K78" s="996"/>
      <c r="L78" s="996"/>
      <c r="M78" s="996"/>
      <c r="N78" s="997"/>
    </row>
    <row r="79" spans="1:14">
      <c r="A79" s="995"/>
      <c r="B79" s="996"/>
      <c r="C79" s="996"/>
      <c r="D79" s="996"/>
      <c r="E79" s="996"/>
      <c r="F79" s="996"/>
      <c r="G79" s="996"/>
      <c r="H79" s="996"/>
      <c r="I79" s="996"/>
      <c r="J79" s="996"/>
      <c r="K79" s="996"/>
      <c r="L79" s="996"/>
      <c r="M79" s="996"/>
      <c r="N79" s="997"/>
    </row>
    <row r="80" spans="1:14">
      <c r="A80" s="995"/>
      <c r="B80" s="996"/>
      <c r="C80" s="996"/>
      <c r="D80" s="996"/>
      <c r="E80" s="996"/>
      <c r="F80" s="996"/>
      <c r="G80" s="996"/>
      <c r="H80" s="996"/>
      <c r="I80" s="996"/>
      <c r="J80" s="996"/>
      <c r="K80" s="996"/>
      <c r="L80" s="996"/>
      <c r="M80" s="996"/>
      <c r="N80" s="997"/>
    </row>
    <row r="81" spans="1:14">
      <c r="A81" s="995"/>
      <c r="B81" s="996"/>
      <c r="C81" s="996"/>
      <c r="D81" s="996"/>
      <c r="E81" s="996"/>
      <c r="F81" s="996"/>
      <c r="G81" s="996"/>
      <c r="H81" s="996"/>
      <c r="I81" s="996"/>
      <c r="J81" s="996"/>
      <c r="K81" s="996"/>
      <c r="L81" s="996"/>
      <c r="M81" s="996"/>
      <c r="N81" s="997"/>
    </row>
    <row r="82" spans="1:14">
      <c r="A82" s="995"/>
      <c r="B82" s="996"/>
      <c r="C82" s="996"/>
      <c r="D82" s="996"/>
      <c r="E82" s="996"/>
      <c r="F82" s="996"/>
      <c r="G82" s="996"/>
      <c r="H82" s="996"/>
      <c r="I82" s="996"/>
      <c r="J82" s="996"/>
      <c r="K82" s="996"/>
      <c r="L82" s="996"/>
      <c r="M82" s="996"/>
      <c r="N82" s="997"/>
    </row>
    <row r="83" spans="1:14" ht="13.5" thickBot="1">
      <c r="A83" s="998"/>
      <c r="B83" s="999"/>
      <c r="C83" s="999"/>
      <c r="D83" s="999"/>
      <c r="E83" s="999"/>
      <c r="F83" s="999"/>
      <c r="G83" s="999"/>
      <c r="H83" s="999"/>
      <c r="I83" s="999"/>
      <c r="J83" s="999"/>
      <c r="K83" s="999"/>
      <c r="L83" s="999"/>
      <c r="M83" s="999"/>
      <c r="N83" s="1000"/>
    </row>
    <row r="85" spans="1:14">
      <c r="C85" s="197" t="s">
        <v>334</v>
      </c>
    </row>
    <row r="86" spans="1:14" ht="13.5" thickBot="1"/>
    <row r="87" spans="1:14" ht="13.5" thickBot="1">
      <c r="A87" s="228" t="s">
        <v>325</v>
      </c>
      <c r="B87" s="229" t="s">
        <v>326</v>
      </c>
      <c r="C87" s="230"/>
      <c r="D87" s="230"/>
      <c r="E87" s="230"/>
      <c r="F87" s="230"/>
      <c r="G87" s="230"/>
      <c r="H87" s="231"/>
      <c r="I87" s="232"/>
      <c r="J87" s="233" t="s">
        <v>327</v>
      </c>
      <c r="K87" s="233"/>
      <c r="L87" s="232"/>
      <c r="M87" s="233" t="s">
        <v>328</v>
      </c>
      <c r="N87" s="214"/>
    </row>
    <row r="88" spans="1:14">
      <c r="A88" s="218"/>
      <c r="B88" s="989"/>
      <c r="C88" s="990"/>
      <c r="D88" s="990"/>
      <c r="E88" s="990"/>
      <c r="F88" s="990"/>
      <c r="G88" s="990"/>
      <c r="H88" s="991"/>
      <c r="I88" s="989"/>
      <c r="J88" s="990"/>
      <c r="K88" s="991"/>
      <c r="L88" s="989"/>
      <c r="M88" s="990"/>
      <c r="N88" s="991"/>
    </row>
    <row r="89" spans="1:14">
      <c r="A89" s="236"/>
      <c r="B89" s="987"/>
      <c r="C89" s="889"/>
      <c r="D89" s="889"/>
      <c r="E89" s="889"/>
      <c r="F89" s="889"/>
      <c r="G89" s="889"/>
      <c r="H89" s="988"/>
      <c r="I89" s="987"/>
      <c r="J89" s="889"/>
      <c r="K89" s="988"/>
      <c r="L89" s="987"/>
      <c r="M89" s="889"/>
      <c r="N89" s="988"/>
    </row>
    <row r="90" spans="1:14">
      <c r="A90" s="237"/>
      <c r="B90" s="987"/>
      <c r="C90" s="889"/>
      <c r="D90" s="889"/>
      <c r="E90" s="889"/>
      <c r="F90" s="889"/>
      <c r="G90" s="889"/>
      <c r="H90" s="988"/>
      <c r="I90" s="987"/>
      <c r="J90" s="889"/>
      <c r="K90" s="988"/>
      <c r="L90" s="987"/>
      <c r="M90" s="889"/>
      <c r="N90" s="988"/>
    </row>
    <row r="91" spans="1:14">
      <c r="A91" s="238"/>
      <c r="B91" s="985"/>
      <c r="C91" s="880"/>
      <c r="D91" s="880"/>
      <c r="E91" s="880"/>
      <c r="F91" s="880"/>
      <c r="G91" s="880"/>
      <c r="H91" s="986"/>
      <c r="I91" s="985"/>
      <c r="J91" s="880"/>
      <c r="K91" s="986"/>
      <c r="L91" s="985"/>
      <c r="M91" s="880"/>
      <c r="N91" s="986"/>
    </row>
    <row r="92" spans="1:14" ht="13.5" thickBot="1">
      <c r="A92" s="234" t="s">
        <v>329</v>
      </c>
      <c r="B92" s="213"/>
      <c r="C92" s="213"/>
      <c r="D92" s="213"/>
      <c r="E92" s="213"/>
      <c r="F92" s="213"/>
      <c r="G92" s="213"/>
      <c r="H92" s="213"/>
      <c r="I92" s="213"/>
      <c r="J92" s="213"/>
      <c r="K92" s="213"/>
      <c r="L92" s="213"/>
      <c r="M92" s="213"/>
      <c r="N92" s="235"/>
    </row>
    <row r="93" spans="1:14">
      <c r="A93" s="992"/>
      <c r="B93" s="993"/>
      <c r="C93" s="993"/>
      <c r="D93" s="993"/>
      <c r="E93" s="993"/>
      <c r="F93" s="993"/>
      <c r="G93" s="993"/>
      <c r="H93" s="993"/>
      <c r="I93" s="993"/>
      <c r="J93" s="993"/>
      <c r="K93" s="993"/>
      <c r="L93" s="993"/>
      <c r="M93" s="993"/>
      <c r="N93" s="994"/>
    </row>
    <row r="94" spans="1:14">
      <c r="A94" s="995"/>
      <c r="B94" s="996"/>
      <c r="C94" s="996"/>
      <c r="D94" s="996"/>
      <c r="E94" s="996"/>
      <c r="F94" s="996"/>
      <c r="G94" s="996"/>
      <c r="H94" s="996"/>
      <c r="I94" s="996"/>
      <c r="J94" s="996"/>
      <c r="K94" s="996"/>
      <c r="L94" s="996"/>
      <c r="M94" s="996"/>
      <c r="N94" s="997"/>
    </row>
    <row r="95" spans="1:14">
      <c r="A95" s="995"/>
      <c r="B95" s="996"/>
      <c r="C95" s="996"/>
      <c r="D95" s="996"/>
      <c r="E95" s="996"/>
      <c r="F95" s="996"/>
      <c r="G95" s="996"/>
      <c r="H95" s="996"/>
      <c r="I95" s="996"/>
      <c r="J95" s="996"/>
      <c r="K95" s="996"/>
      <c r="L95" s="996"/>
      <c r="M95" s="996"/>
      <c r="N95" s="997"/>
    </row>
    <row r="96" spans="1:14">
      <c r="A96" s="995"/>
      <c r="B96" s="996"/>
      <c r="C96" s="996"/>
      <c r="D96" s="996"/>
      <c r="E96" s="996"/>
      <c r="F96" s="996"/>
      <c r="G96" s="996"/>
      <c r="H96" s="996"/>
      <c r="I96" s="996"/>
      <c r="J96" s="996"/>
      <c r="K96" s="996"/>
      <c r="L96" s="996"/>
      <c r="M96" s="996"/>
      <c r="N96" s="997"/>
    </row>
    <row r="97" spans="1:14">
      <c r="A97" s="995"/>
      <c r="B97" s="996"/>
      <c r="C97" s="996"/>
      <c r="D97" s="996"/>
      <c r="E97" s="996"/>
      <c r="F97" s="996"/>
      <c r="G97" s="996"/>
      <c r="H97" s="996"/>
      <c r="I97" s="996"/>
      <c r="J97" s="996"/>
      <c r="K97" s="996"/>
      <c r="L97" s="996"/>
      <c r="M97" s="996"/>
      <c r="N97" s="997"/>
    </row>
    <row r="98" spans="1:14">
      <c r="A98" s="995"/>
      <c r="B98" s="996"/>
      <c r="C98" s="996"/>
      <c r="D98" s="996"/>
      <c r="E98" s="996"/>
      <c r="F98" s="996"/>
      <c r="G98" s="996"/>
      <c r="H98" s="996"/>
      <c r="I98" s="996"/>
      <c r="J98" s="996"/>
      <c r="K98" s="996"/>
      <c r="L98" s="996"/>
      <c r="M98" s="996"/>
      <c r="N98" s="997"/>
    </row>
    <row r="99" spans="1:14" ht="13.5" thickBot="1">
      <c r="A99" s="998"/>
      <c r="B99" s="999"/>
      <c r="C99" s="999"/>
      <c r="D99" s="999"/>
      <c r="E99" s="999"/>
      <c r="F99" s="999"/>
      <c r="G99" s="999"/>
      <c r="H99" s="999"/>
      <c r="I99" s="999"/>
      <c r="J99" s="999"/>
      <c r="K99" s="999"/>
      <c r="L99" s="999"/>
      <c r="M99" s="999"/>
      <c r="N99" s="1000"/>
    </row>
  </sheetData>
  <sheetProtection password="C5B1" sheet="1" objects="1" scenarios="1"/>
  <mergeCells count="123">
    <mergeCell ref="X1:AB1"/>
    <mergeCell ref="Z7:AB7"/>
    <mergeCell ref="Z23:AB23"/>
    <mergeCell ref="Z39:AB39"/>
    <mergeCell ref="X8:Y8"/>
    <mergeCell ref="Z8:AB8"/>
    <mergeCell ref="A93:N99"/>
    <mergeCell ref="P13:AB19"/>
    <mergeCell ref="P29:AB35"/>
    <mergeCell ref="Q24:W24"/>
    <mergeCell ref="I24:K24"/>
    <mergeCell ref="L24:N24"/>
    <mergeCell ref="B25:H25"/>
    <mergeCell ref="I25:K25"/>
    <mergeCell ref="L25:N25"/>
    <mergeCell ref="P45:AB51"/>
    <mergeCell ref="Z27:AB27"/>
    <mergeCell ref="X40:Y40"/>
    <mergeCell ref="Q8:W8"/>
    <mergeCell ref="B88:H88"/>
    <mergeCell ref="B90:H90"/>
    <mergeCell ref="B72:H72"/>
    <mergeCell ref="I11:K11"/>
    <mergeCell ref="L8:N8"/>
    <mergeCell ref="L10:N10"/>
    <mergeCell ref="L11:N11"/>
    <mergeCell ref="A29:N35"/>
    <mergeCell ref="B24:H24"/>
    <mergeCell ref="I26:K26"/>
    <mergeCell ref="L26:N26"/>
    <mergeCell ref="B27:H27"/>
    <mergeCell ref="I27:K27"/>
    <mergeCell ref="L27:N27"/>
    <mergeCell ref="B26:H26"/>
    <mergeCell ref="J1:N1"/>
    <mergeCell ref="J53:N53"/>
    <mergeCell ref="B8:H8"/>
    <mergeCell ref="B9:H9"/>
    <mergeCell ref="B10:H10"/>
    <mergeCell ref="B11:H11"/>
    <mergeCell ref="I8:K8"/>
    <mergeCell ref="I9:K9"/>
    <mergeCell ref="I10:K10"/>
    <mergeCell ref="A13:N19"/>
    <mergeCell ref="A45:N51"/>
    <mergeCell ref="B42:H42"/>
    <mergeCell ref="I42:K42"/>
    <mergeCell ref="L42:N42"/>
    <mergeCell ref="B43:H43"/>
    <mergeCell ref="I43:K43"/>
    <mergeCell ref="L43:N43"/>
    <mergeCell ref="B40:H40"/>
    <mergeCell ref="I40:K40"/>
    <mergeCell ref="L40:N40"/>
    <mergeCell ref="B41:H41"/>
    <mergeCell ref="I41:K41"/>
    <mergeCell ref="L41:N41"/>
    <mergeCell ref="L9:N9"/>
    <mergeCell ref="A61:N67"/>
    <mergeCell ref="I58:K58"/>
    <mergeCell ref="L58:N58"/>
    <mergeCell ref="B59:H59"/>
    <mergeCell ref="I59:K59"/>
    <mergeCell ref="L59:N59"/>
    <mergeCell ref="B58:H58"/>
    <mergeCell ref="I56:K56"/>
    <mergeCell ref="L56:N56"/>
    <mergeCell ref="B57:H57"/>
    <mergeCell ref="I57:K57"/>
    <mergeCell ref="L57:N57"/>
    <mergeCell ref="B56:H56"/>
    <mergeCell ref="A77:N83"/>
    <mergeCell ref="B74:H74"/>
    <mergeCell ref="I74:K74"/>
    <mergeCell ref="L74:N74"/>
    <mergeCell ref="B75:H75"/>
    <mergeCell ref="I75:K75"/>
    <mergeCell ref="L75:N75"/>
    <mergeCell ref="I72:K72"/>
    <mergeCell ref="L72:N72"/>
    <mergeCell ref="B73:H73"/>
    <mergeCell ref="I73:K73"/>
    <mergeCell ref="L73:N73"/>
    <mergeCell ref="I90:K90"/>
    <mergeCell ref="L90:N90"/>
    <mergeCell ref="B91:H91"/>
    <mergeCell ref="I91:K91"/>
    <mergeCell ref="L91:N91"/>
    <mergeCell ref="I88:K88"/>
    <mergeCell ref="L88:N88"/>
    <mergeCell ref="B89:H89"/>
    <mergeCell ref="I89:K89"/>
    <mergeCell ref="L89:N89"/>
    <mergeCell ref="Q11:W11"/>
    <mergeCell ref="X11:Y11"/>
    <mergeCell ref="Z11:AB11"/>
    <mergeCell ref="X24:Y24"/>
    <mergeCell ref="Z24:AB24"/>
    <mergeCell ref="Q9:W9"/>
    <mergeCell ref="X9:Y9"/>
    <mergeCell ref="Z9:AB9"/>
    <mergeCell ref="X10:Y10"/>
    <mergeCell ref="Z10:AB10"/>
    <mergeCell ref="Q10:W10"/>
    <mergeCell ref="Q25:W25"/>
    <mergeCell ref="X25:Y25"/>
    <mergeCell ref="Z25:AB25"/>
    <mergeCell ref="Z40:AB40"/>
    <mergeCell ref="Q40:W40"/>
    <mergeCell ref="Q26:W26"/>
    <mergeCell ref="X26:Y26"/>
    <mergeCell ref="Z26:AB26"/>
    <mergeCell ref="Q27:W27"/>
    <mergeCell ref="X27:Y27"/>
    <mergeCell ref="Q43:W43"/>
    <mergeCell ref="X43:Y43"/>
    <mergeCell ref="Z43:AB43"/>
    <mergeCell ref="Q41:W41"/>
    <mergeCell ref="X41:Y41"/>
    <mergeCell ref="Z41:AB41"/>
    <mergeCell ref="X42:Y42"/>
    <mergeCell ref="Z42:AB42"/>
    <mergeCell ref="Q42:W42"/>
  </mergeCells>
  <phoneticPr fontId="0" type="noConversion"/>
  <pageMargins left="0.51" right="0.51" top="0.62" bottom="1" header="0.5" footer="0.5"/>
  <pageSetup orientation="portrait" horizontalDpi="300" verticalDpi="300" r:id="rId1"/>
  <headerFooter alignWithMargins="0">
    <oddHeader xml:space="preserve">&amp;C
</oddHeader>
  </headerFooter>
  <rowBreaks count="1" manualBreakCount="1">
    <brk id="52" max="16383" man="1"/>
  </rowBreaks>
  <legacyDrawing r:id="rId2"/>
</worksheet>
</file>

<file path=xl/worksheets/sheet17.xml><?xml version="1.0" encoding="utf-8"?>
<worksheet xmlns="http://schemas.openxmlformats.org/spreadsheetml/2006/main" xmlns:r="http://schemas.openxmlformats.org/officeDocument/2006/relationships">
  <dimension ref="A1:J47"/>
  <sheetViews>
    <sheetView topLeftCell="A22" workbookViewId="0">
      <selection activeCell="G8" sqref="G8"/>
    </sheetView>
  </sheetViews>
  <sheetFormatPr defaultColWidth="8.85546875" defaultRowHeight="12.75"/>
  <cols>
    <col min="1" max="1" width="8.85546875" style="197" customWidth="1"/>
    <col min="2" max="2" width="13" style="197" customWidth="1"/>
    <col min="3" max="16384" width="8.85546875" style="197"/>
  </cols>
  <sheetData>
    <row r="1" spans="1:10" ht="30.75" customHeight="1">
      <c r="A1" s="1017" t="s">
        <v>557</v>
      </c>
      <c r="B1" s="1018"/>
      <c r="C1" s="1018"/>
      <c r="E1" s="1016">
        <f>(Cover!$B$6)</f>
        <v>0</v>
      </c>
      <c r="F1" s="1016"/>
      <c r="G1" s="1016"/>
      <c r="H1" s="1016"/>
      <c r="I1" s="1016"/>
      <c r="J1" s="1016"/>
    </row>
    <row r="2" spans="1:10" ht="14.25">
      <c r="A2" s="338" t="s">
        <v>548</v>
      </c>
    </row>
    <row r="3" spans="1:10" ht="14.25">
      <c r="A3" s="1014"/>
      <c r="B3" s="1015"/>
      <c r="C3" s="1015"/>
      <c r="D3" s="1015"/>
      <c r="E3" s="1015"/>
      <c r="F3" s="1015"/>
      <c r="G3" s="1015"/>
      <c r="H3" s="1015"/>
      <c r="I3" s="1015"/>
      <c r="J3" s="1015"/>
    </row>
    <row r="4" spans="1:10" ht="14.25">
      <c r="A4" s="1014"/>
      <c r="B4" s="1015"/>
      <c r="C4" s="1015"/>
      <c r="D4" s="1015"/>
      <c r="E4" s="1015"/>
      <c r="F4" s="1015"/>
      <c r="G4" s="1015"/>
      <c r="H4" s="1015"/>
      <c r="I4" s="1015"/>
      <c r="J4" s="1015"/>
    </row>
    <row r="5" spans="1:10" ht="14.25">
      <c r="A5" s="1014"/>
      <c r="B5" s="1015"/>
      <c r="C5" s="1015"/>
      <c r="D5" s="1015"/>
      <c r="E5" s="1015"/>
      <c r="F5" s="1015"/>
      <c r="G5" s="1015"/>
      <c r="H5" s="1015"/>
      <c r="I5" s="1015"/>
      <c r="J5" s="1015"/>
    </row>
    <row r="6" spans="1:10" ht="14.25">
      <c r="A6" s="1014"/>
      <c r="B6" s="1015"/>
      <c r="C6" s="1015"/>
      <c r="D6" s="1015"/>
      <c r="E6" s="1015"/>
      <c r="F6" s="1015"/>
      <c r="G6" s="1015"/>
      <c r="H6" s="1015"/>
      <c r="I6" s="1015"/>
      <c r="J6" s="1015"/>
    </row>
    <row r="7" spans="1:10" ht="14.25">
      <c r="A7" s="1014"/>
      <c r="B7" s="1015"/>
      <c r="C7" s="1015"/>
      <c r="D7" s="1015"/>
      <c r="E7" s="1015"/>
      <c r="F7" s="1015"/>
      <c r="G7" s="1015"/>
      <c r="H7" s="1015"/>
      <c r="I7" s="1015"/>
      <c r="J7" s="1015"/>
    </row>
    <row r="8" spans="1:10" ht="14.25">
      <c r="A8" s="338" t="s">
        <v>549</v>
      </c>
    </row>
    <row r="9" spans="1:10" ht="14.25">
      <c r="A9" s="1014"/>
      <c r="B9" s="1015"/>
      <c r="C9" s="1015"/>
      <c r="D9" s="1015"/>
      <c r="E9" s="1015"/>
      <c r="F9" s="1015"/>
      <c r="G9" s="1015"/>
      <c r="H9" s="1015"/>
      <c r="I9" s="1015"/>
      <c r="J9" s="1015"/>
    </row>
    <row r="10" spans="1:10" ht="14.25">
      <c r="A10" s="338" t="s">
        <v>550</v>
      </c>
    </row>
    <row r="11" spans="1:10" ht="14.25">
      <c r="A11" s="1014"/>
      <c r="B11" s="1015"/>
      <c r="C11" s="1015"/>
      <c r="D11" s="1015"/>
      <c r="E11" s="1015"/>
      <c r="F11" s="1015"/>
      <c r="G11" s="1015"/>
      <c r="H11" s="1015"/>
      <c r="I11" s="1015"/>
      <c r="J11" s="1015"/>
    </row>
    <row r="12" spans="1:10" ht="14.25">
      <c r="A12" s="1014"/>
      <c r="B12" s="1015"/>
      <c r="C12" s="1015"/>
      <c r="D12" s="1015"/>
      <c r="E12" s="1015"/>
      <c r="F12" s="1015"/>
      <c r="G12" s="1015"/>
      <c r="H12" s="1015"/>
      <c r="I12" s="1015"/>
      <c r="J12" s="1015"/>
    </row>
    <row r="13" spans="1:10" ht="14.25">
      <c r="A13" s="1014"/>
      <c r="B13" s="1015"/>
      <c r="C13" s="1015"/>
      <c r="D13" s="1015"/>
      <c r="E13" s="1015"/>
      <c r="F13" s="1015"/>
      <c r="G13" s="1015"/>
      <c r="H13" s="1015"/>
      <c r="I13" s="1015"/>
      <c r="J13" s="1015"/>
    </row>
    <row r="14" spans="1:10" ht="14.25">
      <c r="A14" s="338" t="s">
        <v>551</v>
      </c>
    </row>
    <row r="15" spans="1:10" ht="14.25">
      <c r="A15" s="1014"/>
      <c r="B15" s="1015"/>
      <c r="C15" s="1015"/>
      <c r="D15" s="1015"/>
      <c r="E15" s="1015"/>
      <c r="F15" s="1015"/>
      <c r="G15" s="1015"/>
      <c r="H15" s="1015"/>
      <c r="I15" s="1015"/>
      <c r="J15" s="1015"/>
    </row>
    <row r="16" spans="1:10" ht="14.25">
      <c r="A16" s="1014"/>
      <c r="B16" s="1015"/>
      <c r="C16" s="1015"/>
      <c r="D16" s="1015"/>
      <c r="E16" s="1015"/>
      <c r="F16" s="1015"/>
      <c r="G16" s="1015"/>
      <c r="H16" s="1015"/>
      <c r="I16" s="1015"/>
      <c r="J16" s="1015"/>
    </row>
    <row r="17" spans="1:10" ht="14.25">
      <c r="A17" s="1014"/>
      <c r="B17" s="1015"/>
      <c r="C17" s="1015"/>
      <c r="D17" s="1015"/>
      <c r="E17" s="1015"/>
      <c r="F17" s="1015"/>
      <c r="G17" s="1015"/>
      <c r="H17" s="1015"/>
      <c r="I17" s="1015"/>
      <c r="J17" s="1015"/>
    </row>
    <row r="18" spans="1:10" ht="14.25">
      <c r="A18" s="1014"/>
      <c r="B18" s="1015"/>
      <c r="C18" s="1015"/>
      <c r="D18" s="1015"/>
      <c r="E18" s="1015"/>
      <c r="F18" s="1015"/>
      <c r="G18" s="1015"/>
      <c r="H18" s="1015"/>
      <c r="I18" s="1015"/>
      <c r="J18" s="1015"/>
    </row>
    <row r="19" spans="1:10" ht="14.25">
      <c r="A19" s="1014"/>
      <c r="B19" s="1015"/>
      <c r="C19" s="1015"/>
      <c r="D19" s="1015"/>
      <c r="E19" s="1015"/>
      <c r="F19" s="1015"/>
      <c r="G19" s="1015"/>
      <c r="H19" s="1015"/>
      <c r="I19" s="1015"/>
      <c r="J19" s="1015"/>
    </row>
    <row r="20" spans="1:10" ht="14.25">
      <c r="A20" s="338" t="s">
        <v>552</v>
      </c>
    </row>
    <row r="21" spans="1:10" ht="14.25">
      <c r="A21" s="1014"/>
      <c r="B21" s="1015"/>
      <c r="C21" s="1015"/>
      <c r="D21" s="1015"/>
      <c r="E21" s="1015"/>
      <c r="F21" s="1015"/>
      <c r="G21" s="1015"/>
      <c r="H21" s="1015"/>
      <c r="I21" s="1015"/>
      <c r="J21" s="1015"/>
    </row>
    <row r="22" spans="1:10" ht="14.25">
      <c r="A22" s="1014"/>
      <c r="B22" s="1015"/>
      <c r="C22" s="1015"/>
      <c r="D22" s="1015"/>
      <c r="E22" s="1015"/>
      <c r="F22" s="1015"/>
      <c r="G22" s="1015"/>
      <c r="H22" s="1015"/>
      <c r="I22" s="1015"/>
      <c r="J22" s="1015"/>
    </row>
    <row r="23" spans="1:10" ht="14.25">
      <c r="A23" s="1014"/>
      <c r="B23" s="1015"/>
      <c r="C23" s="1015"/>
      <c r="D23" s="1015"/>
      <c r="E23" s="1015"/>
      <c r="F23" s="1015"/>
      <c r="G23" s="1015"/>
      <c r="H23" s="1015"/>
      <c r="I23" s="1015"/>
      <c r="J23" s="1015"/>
    </row>
    <row r="24" spans="1:10" ht="14.25">
      <c r="A24" s="1014"/>
      <c r="B24" s="1015"/>
      <c r="C24" s="1015"/>
      <c r="D24" s="1015"/>
      <c r="E24" s="1015"/>
      <c r="F24" s="1015"/>
      <c r="G24" s="1015"/>
      <c r="H24" s="1015"/>
      <c r="I24" s="1015"/>
      <c r="J24" s="1015"/>
    </row>
    <row r="25" spans="1:10" ht="14.25">
      <c r="A25" s="1014"/>
      <c r="B25" s="1015"/>
      <c r="C25" s="1015"/>
      <c r="D25" s="1015"/>
      <c r="E25" s="1015"/>
      <c r="F25" s="1015"/>
      <c r="G25" s="1015"/>
      <c r="H25" s="1015"/>
      <c r="I25" s="1015"/>
      <c r="J25" s="1015"/>
    </row>
    <row r="26" spans="1:10" ht="14.25">
      <c r="A26" s="1014"/>
      <c r="B26" s="1015"/>
      <c r="C26" s="1015"/>
      <c r="D26" s="1015"/>
      <c r="E26" s="1015"/>
      <c r="F26" s="1015"/>
      <c r="G26" s="1015"/>
      <c r="H26" s="1015"/>
      <c r="I26" s="1015"/>
      <c r="J26" s="1015"/>
    </row>
    <row r="27" spans="1:10" ht="14.25">
      <c r="A27" s="338" t="s">
        <v>553</v>
      </c>
    </row>
    <row r="28" spans="1:10" ht="14.25">
      <c r="A28" s="1014"/>
      <c r="B28" s="1015"/>
      <c r="C28" s="1015"/>
      <c r="D28" s="1015"/>
      <c r="E28" s="1015"/>
      <c r="F28" s="1015"/>
      <c r="G28" s="1015"/>
      <c r="H28" s="1015"/>
      <c r="I28" s="1015"/>
      <c r="J28" s="1015"/>
    </row>
    <row r="29" spans="1:10" ht="14.25">
      <c r="A29" s="1014"/>
      <c r="B29" s="1015"/>
      <c r="C29" s="1015"/>
      <c r="D29" s="1015"/>
      <c r="E29" s="1015"/>
      <c r="F29" s="1015"/>
      <c r="G29" s="1015"/>
      <c r="H29" s="1015"/>
      <c r="I29" s="1015"/>
      <c r="J29" s="1015"/>
    </row>
    <row r="30" spans="1:10" ht="14.25">
      <c r="A30" s="1014"/>
      <c r="B30" s="1015"/>
      <c r="C30" s="1015"/>
      <c r="D30" s="1015"/>
      <c r="E30" s="1015"/>
      <c r="F30" s="1015"/>
      <c r="G30" s="1015"/>
      <c r="H30" s="1015"/>
      <c r="I30" s="1015"/>
      <c r="J30" s="1015"/>
    </row>
    <row r="31" spans="1:10" ht="14.25">
      <c r="A31" s="1014"/>
      <c r="B31" s="1015"/>
      <c r="C31" s="1015"/>
      <c r="D31" s="1015"/>
      <c r="E31" s="1015"/>
      <c r="F31" s="1015"/>
      <c r="G31" s="1015"/>
      <c r="H31" s="1015"/>
      <c r="I31" s="1015"/>
      <c r="J31" s="1015"/>
    </row>
    <row r="32" spans="1:10" ht="14.25">
      <c r="A32" s="1014"/>
      <c r="B32" s="1015"/>
      <c r="C32" s="1015"/>
      <c r="D32" s="1015"/>
      <c r="E32" s="1015"/>
      <c r="F32" s="1015"/>
      <c r="G32" s="1015"/>
      <c r="H32" s="1015"/>
      <c r="I32" s="1015"/>
      <c r="J32" s="1015"/>
    </row>
    <row r="33" spans="1:10" ht="14.25">
      <c r="A33" s="1014"/>
      <c r="B33" s="1015"/>
      <c r="C33" s="1015"/>
      <c r="D33" s="1015"/>
      <c r="E33" s="1015"/>
      <c r="F33" s="1015"/>
      <c r="G33" s="1015"/>
      <c r="H33" s="1015"/>
      <c r="I33" s="1015"/>
      <c r="J33" s="1015"/>
    </row>
    <row r="34" spans="1:10" ht="14.25">
      <c r="A34" s="1014"/>
      <c r="B34" s="1015"/>
      <c r="C34" s="1015"/>
      <c r="D34" s="1015"/>
      <c r="E34" s="1015"/>
      <c r="F34" s="1015"/>
      <c r="G34" s="1015"/>
      <c r="H34" s="1015"/>
      <c r="I34" s="1015"/>
      <c r="J34" s="1015"/>
    </row>
    <row r="35" spans="1:10" ht="14.25">
      <c r="A35" s="338" t="s">
        <v>554</v>
      </c>
    </row>
    <row r="36" spans="1:10" ht="14.25">
      <c r="A36" s="1014"/>
      <c r="B36" s="1015"/>
      <c r="C36" s="1015"/>
      <c r="D36" s="1015"/>
      <c r="E36" s="1015"/>
      <c r="F36" s="1015"/>
      <c r="G36" s="1015"/>
      <c r="H36" s="1015"/>
      <c r="I36" s="1015"/>
      <c r="J36" s="1015"/>
    </row>
    <row r="37" spans="1:10" ht="14.25">
      <c r="A37" s="1014"/>
      <c r="B37" s="1015"/>
      <c r="C37" s="1015"/>
      <c r="D37" s="1015"/>
      <c r="E37" s="1015"/>
      <c r="F37" s="1015"/>
      <c r="G37" s="1015"/>
      <c r="H37" s="1015"/>
      <c r="I37" s="1015"/>
      <c r="J37" s="1015"/>
    </row>
    <row r="38" spans="1:10" ht="14.25">
      <c r="A38" s="1014"/>
      <c r="B38" s="1015"/>
      <c r="C38" s="1015"/>
      <c r="D38" s="1015"/>
      <c r="E38" s="1015"/>
      <c r="F38" s="1015"/>
      <c r="G38" s="1015"/>
      <c r="H38" s="1015"/>
      <c r="I38" s="1015"/>
      <c r="J38" s="1015"/>
    </row>
    <row r="39" spans="1:10" ht="14.25">
      <c r="A39" s="338" t="s">
        <v>555</v>
      </c>
    </row>
    <row r="40" spans="1:10" ht="14.25">
      <c r="A40" s="1014"/>
      <c r="B40" s="1015"/>
      <c r="C40" s="1015"/>
      <c r="D40" s="1015"/>
      <c r="E40" s="1015"/>
      <c r="F40" s="1015"/>
      <c r="G40" s="1015"/>
      <c r="H40" s="1015"/>
      <c r="I40" s="1015"/>
      <c r="J40" s="1015"/>
    </row>
    <row r="41" spans="1:10" ht="14.25">
      <c r="A41" s="1014"/>
      <c r="B41" s="1015"/>
      <c r="C41" s="1015"/>
      <c r="D41" s="1015"/>
      <c r="E41" s="1015"/>
      <c r="F41" s="1015"/>
      <c r="G41" s="1015"/>
      <c r="H41" s="1015"/>
      <c r="I41" s="1015"/>
      <c r="J41" s="1015"/>
    </row>
    <row r="42" spans="1:10" ht="14.25">
      <c r="A42" s="1014"/>
      <c r="B42" s="1015"/>
      <c r="C42" s="1015"/>
      <c r="D42" s="1015"/>
      <c r="E42" s="1015"/>
      <c r="F42" s="1015"/>
      <c r="G42" s="1015"/>
      <c r="H42" s="1015"/>
      <c r="I42" s="1015"/>
      <c r="J42" s="1015"/>
    </row>
    <row r="43" spans="1:10" ht="14.25">
      <c r="A43" s="1014"/>
      <c r="B43" s="1015"/>
      <c r="C43" s="1015"/>
      <c r="D43" s="1015"/>
      <c r="E43" s="1015"/>
      <c r="F43" s="1015"/>
      <c r="G43" s="1015"/>
      <c r="H43" s="1015"/>
      <c r="I43" s="1015"/>
      <c r="J43" s="1015"/>
    </row>
    <row r="44" spans="1:10" ht="14.25">
      <c r="A44" s="338" t="s">
        <v>556</v>
      </c>
    </row>
    <row r="45" spans="1:10" ht="14.25">
      <c r="A45" s="1014"/>
      <c r="B45" s="1015"/>
      <c r="C45" s="1015"/>
      <c r="D45" s="1015"/>
      <c r="E45" s="1015"/>
      <c r="F45" s="1015"/>
      <c r="G45" s="1015"/>
      <c r="H45" s="1015"/>
      <c r="I45" s="1015"/>
      <c r="J45" s="1015"/>
    </row>
    <row r="46" spans="1:10" ht="14.25">
      <c r="A46" s="1014"/>
      <c r="B46" s="1015"/>
      <c r="C46" s="1015"/>
      <c r="D46" s="1015"/>
      <c r="E46" s="1015"/>
      <c r="F46" s="1015"/>
      <c r="G46" s="1015"/>
      <c r="H46" s="1015"/>
      <c r="I46" s="1015"/>
      <c r="J46" s="1015"/>
    </row>
    <row r="47" spans="1:10" ht="14.25">
      <c r="A47" s="1014"/>
      <c r="B47" s="1015"/>
      <c r="C47" s="1015"/>
      <c r="D47" s="1015"/>
      <c r="E47" s="1015"/>
      <c r="F47" s="1015"/>
      <c r="G47" s="1015"/>
      <c r="H47" s="1015"/>
      <c r="I47" s="1015"/>
      <c r="J47" s="1015"/>
    </row>
  </sheetData>
  <mergeCells count="39">
    <mergeCell ref="A6:J6"/>
    <mergeCell ref="A7:J7"/>
    <mergeCell ref="A9:J9"/>
    <mergeCell ref="A11:J11"/>
    <mergeCell ref="E1:J1"/>
    <mergeCell ref="A3:J3"/>
    <mergeCell ref="A4:J4"/>
    <mergeCell ref="A5:J5"/>
    <mergeCell ref="A1:C1"/>
    <mergeCell ref="A17:J17"/>
    <mergeCell ref="A18:J18"/>
    <mergeCell ref="A19:J19"/>
    <mergeCell ref="A21:J21"/>
    <mergeCell ref="A12:J12"/>
    <mergeCell ref="A13:J13"/>
    <mergeCell ref="A15:J15"/>
    <mergeCell ref="A16:J16"/>
    <mergeCell ref="A26:J26"/>
    <mergeCell ref="A28:J28"/>
    <mergeCell ref="A29:J29"/>
    <mergeCell ref="A30:J30"/>
    <mergeCell ref="A22:J22"/>
    <mergeCell ref="A23:J23"/>
    <mergeCell ref="A24:J24"/>
    <mergeCell ref="A25:J25"/>
    <mergeCell ref="A36:J36"/>
    <mergeCell ref="A37:J37"/>
    <mergeCell ref="A38:J38"/>
    <mergeCell ref="A40:J40"/>
    <mergeCell ref="A31:J31"/>
    <mergeCell ref="A32:J32"/>
    <mergeCell ref="A33:J33"/>
    <mergeCell ref="A34:J34"/>
    <mergeCell ref="A47:J47"/>
    <mergeCell ref="A43:J43"/>
    <mergeCell ref="A41:J41"/>
    <mergeCell ref="A42:J42"/>
    <mergeCell ref="A45:J45"/>
    <mergeCell ref="A46:J46"/>
  </mergeCells>
  <phoneticPr fontId="0" type="noConversion"/>
  <pageMargins left="0.51" right="0.51" top="0.62" bottom="1" header="0.5" footer="0.5"/>
  <pageSetup orientation="portrait" horizontalDpi="300" verticalDpi="300" r:id="rId1"/>
  <headerFooter alignWithMargins="0">
    <oddHeader xml:space="preserve">&amp;C
</oddHeader>
  </headerFooter>
  <legacyDrawing r:id="rId2"/>
</worksheet>
</file>

<file path=xl/worksheets/sheet18.xml><?xml version="1.0" encoding="utf-8"?>
<worksheet xmlns="http://schemas.openxmlformats.org/spreadsheetml/2006/main" xmlns:r="http://schemas.openxmlformats.org/officeDocument/2006/relationships">
  <dimension ref="A1:Q341"/>
  <sheetViews>
    <sheetView zoomScale="110" workbookViewId="0">
      <pane ySplit="2" topLeftCell="A339" activePane="bottomLeft" state="frozen"/>
      <selection pane="bottomLeft" activeCell="A342" sqref="A342:Q370"/>
    </sheetView>
  </sheetViews>
  <sheetFormatPr defaultColWidth="10.7109375" defaultRowHeight="12" customHeight="1"/>
  <cols>
    <col min="1" max="1" width="6" style="444" customWidth="1"/>
    <col min="2" max="2" width="0.7109375" style="405" customWidth="1"/>
    <col min="3" max="3" width="70.85546875" style="529" customWidth="1"/>
    <col min="4" max="11" width="2.140625" style="530" customWidth="1"/>
    <col min="12" max="12" width="5.140625" style="402" customWidth="1"/>
    <col min="13" max="13" width="8.7109375" style="403" customWidth="1"/>
    <col min="14" max="14" width="6.5703125" style="402" customWidth="1"/>
    <col min="15" max="15" width="6.28515625" style="402" customWidth="1"/>
    <col min="16" max="16384" width="10.7109375" style="402"/>
  </cols>
  <sheetData>
    <row r="1" spans="1:17" ht="15" customHeight="1">
      <c r="A1" s="398"/>
      <c r="B1" s="399"/>
      <c r="C1" s="535">
        <f>(Cover!B6)</f>
        <v>0</v>
      </c>
      <c r="D1" s="400" t="s">
        <v>560</v>
      </c>
      <c r="E1" s="401"/>
      <c r="F1" s="401"/>
      <c r="G1" s="401"/>
      <c r="H1" s="401"/>
      <c r="I1" s="401"/>
      <c r="J1" s="401"/>
      <c r="K1" s="401"/>
    </row>
    <row r="2" spans="1:17" ht="58.5" customHeight="1">
      <c r="A2" s="404" t="s">
        <v>1046</v>
      </c>
      <c r="C2" s="406" t="s">
        <v>561</v>
      </c>
      <c r="D2" s="407"/>
      <c r="E2" s="407"/>
      <c r="F2" s="407"/>
      <c r="G2" s="407"/>
      <c r="H2" s="407"/>
      <c r="I2" s="407"/>
      <c r="J2" s="407"/>
      <c r="K2" s="407"/>
      <c r="L2" s="408" t="s">
        <v>562</v>
      </c>
      <c r="M2" s="409" t="s">
        <v>563</v>
      </c>
      <c r="N2" s="408" t="s">
        <v>885</v>
      </c>
      <c r="O2" s="410" t="s">
        <v>564</v>
      </c>
      <c r="P2" s="411"/>
      <c r="Q2" s="412"/>
    </row>
    <row r="3" spans="1:17" ht="11.25" customHeight="1">
      <c r="A3" s="404">
        <v>1</v>
      </c>
      <c r="C3" s="413" t="s">
        <v>565</v>
      </c>
      <c r="D3" s="414"/>
      <c r="E3" s="414"/>
      <c r="F3" s="414"/>
      <c r="G3" s="414"/>
      <c r="H3" s="414"/>
      <c r="I3" s="414"/>
      <c r="J3" s="414"/>
      <c r="K3" s="414"/>
      <c r="L3" s="415"/>
    </row>
    <row r="4" spans="1:17" s="421" customFormat="1" ht="32.25" customHeight="1">
      <c r="A4" s="416">
        <v>1.1000000000000001</v>
      </c>
      <c r="B4" s="417"/>
      <c r="C4" s="418" t="s">
        <v>566</v>
      </c>
      <c r="D4" s="419"/>
      <c r="E4" s="419"/>
      <c r="F4" s="419"/>
      <c r="G4" s="419"/>
      <c r="H4" s="419"/>
      <c r="I4" s="419"/>
      <c r="J4" s="419"/>
      <c r="K4" s="419"/>
      <c r="L4" s="419"/>
      <c r="M4" s="420"/>
      <c r="N4" s="419"/>
      <c r="O4" s="419"/>
    </row>
    <row r="5" spans="1:17" s="421" customFormat="1" ht="22.5" customHeight="1">
      <c r="A5" s="416">
        <v>1.2</v>
      </c>
      <c r="B5" s="417"/>
      <c r="C5" s="418" t="s">
        <v>567</v>
      </c>
      <c r="D5" s="419"/>
      <c r="E5" s="419"/>
      <c r="F5" s="419"/>
      <c r="G5" s="419"/>
      <c r="H5" s="419"/>
      <c r="I5" s="419"/>
      <c r="J5" s="419"/>
      <c r="K5" s="419"/>
      <c r="L5" s="419"/>
      <c r="M5" s="420"/>
      <c r="N5" s="419"/>
      <c r="O5" s="419"/>
    </row>
    <row r="6" spans="1:17" s="421" customFormat="1" ht="11.25" customHeight="1">
      <c r="A6" s="422">
        <v>1.3</v>
      </c>
      <c r="B6" s="417"/>
      <c r="C6" s="423" t="s">
        <v>568</v>
      </c>
      <c r="D6" s="419"/>
      <c r="E6" s="419"/>
      <c r="F6" s="419"/>
      <c r="G6" s="419"/>
      <c r="H6" s="419"/>
      <c r="I6" s="419"/>
      <c r="J6" s="419"/>
      <c r="K6" s="419"/>
      <c r="L6" s="419"/>
      <c r="M6" s="420"/>
      <c r="N6" s="419"/>
      <c r="O6" s="419"/>
    </row>
    <row r="7" spans="1:17" s="421" customFormat="1" ht="11.25" customHeight="1">
      <c r="A7" s="422">
        <v>1.4</v>
      </c>
      <c r="B7" s="417"/>
      <c r="C7" s="423" t="s">
        <v>569</v>
      </c>
      <c r="D7" s="419"/>
      <c r="E7" s="419"/>
      <c r="F7" s="419"/>
      <c r="G7" s="419"/>
      <c r="H7" s="419"/>
      <c r="I7" s="419"/>
      <c r="J7" s="419"/>
      <c r="K7" s="419"/>
      <c r="L7" s="419"/>
      <c r="M7" s="420"/>
      <c r="N7" s="419"/>
      <c r="O7" s="419"/>
    </row>
    <row r="8" spans="1:17" s="424" customFormat="1" ht="11.25" customHeight="1">
      <c r="A8" s="422">
        <v>1.5</v>
      </c>
      <c r="B8" s="417"/>
      <c r="C8" s="423" t="s">
        <v>570</v>
      </c>
      <c r="D8" s="419"/>
      <c r="E8" s="419"/>
      <c r="F8" s="419"/>
      <c r="G8" s="419"/>
      <c r="H8" s="419"/>
      <c r="I8" s="419"/>
      <c r="J8" s="419"/>
      <c r="K8" s="419"/>
      <c r="L8" s="419"/>
      <c r="M8" s="420"/>
      <c r="N8" s="419"/>
      <c r="O8" s="419"/>
    </row>
    <row r="9" spans="1:17" s="421" customFormat="1" ht="11.25" customHeight="1">
      <c r="A9" s="425" t="s">
        <v>1046</v>
      </c>
      <c r="B9" s="426"/>
      <c r="C9" s="427" t="s">
        <v>1046</v>
      </c>
      <c r="D9" s="428"/>
      <c r="E9" s="428"/>
      <c r="F9" s="428"/>
      <c r="G9" s="428"/>
      <c r="H9" s="428"/>
      <c r="I9" s="428"/>
      <c r="J9" s="428"/>
      <c r="K9" s="428"/>
      <c r="L9" s="428"/>
      <c r="M9" s="429"/>
      <c r="N9" s="428"/>
      <c r="O9" s="428"/>
    </row>
    <row r="10" spans="1:17" s="424" customFormat="1" ht="11.25" customHeight="1">
      <c r="A10" s="430">
        <v>2</v>
      </c>
      <c r="B10" s="431"/>
      <c r="C10" s="413" t="s">
        <v>571</v>
      </c>
      <c r="D10" s="428"/>
      <c r="E10" s="428"/>
      <c r="F10" s="428"/>
      <c r="G10" s="428"/>
      <c r="H10" s="428"/>
      <c r="I10" s="428"/>
      <c r="J10" s="428"/>
      <c r="K10" s="428"/>
      <c r="L10" s="428"/>
      <c r="M10" s="429"/>
      <c r="N10" s="428"/>
      <c r="O10" s="428"/>
    </row>
    <row r="11" spans="1:17" s="421" customFormat="1" ht="22.5" customHeight="1">
      <c r="A11" s="416">
        <v>2.1</v>
      </c>
      <c r="B11" s="417"/>
      <c r="C11" s="418" t="s">
        <v>572</v>
      </c>
      <c r="D11" s="419"/>
      <c r="E11" s="419"/>
      <c r="F11" s="419"/>
      <c r="G11" s="419"/>
      <c r="H11" s="419"/>
      <c r="I11" s="419"/>
      <c r="J11" s="419"/>
      <c r="K11" s="419"/>
      <c r="L11" s="419"/>
      <c r="M11" s="420"/>
      <c r="N11" s="419"/>
      <c r="O11" s="419"/>
    </row>
    <row r="12" spans="1:17" s="424" customFormat="1" ht="11.25" customHeight="1">
      <c r="A12" s="422">
        <v>2.2000000000000002</v>
      </c>
      <c r="B12" s="417"/>
      <c r="C12" s="423" t="s">
        <v>573</v>
      </c>
      <c r="D12" s="419"/>
      <c r="E12" s="419"/>
      <c r="F12" s="419"/>
      <c r="G12" s="419"/>
      <c r="H12" s="419"/>
      <c r="I12" s="419"/>
      <c r="J12" s="419"/>
      <c r="K12" s="419"/>
      <c r="L12" s="419"/>
      <c r="M12" s="420"/>
      <c r="N12" s="419"/>
      <c r="O12" s="419"/>
    </row>
    <row r="13" spans="1:17" s="424" customFormat="1" ht="11.25" customHeight="1">
      <c r="A13" s="422">
        <v>2.2999999999999998</v>
      </c>
      <c r="B13" s="417"/>
      <c r="C13" s="423" t="s">
        <v>574</v>
      </c>
      <c r="D13" s="419"/>
      <c r="E13" s="419"/>
      <c r="F13" s="419"/>
      <c r="G13" s="419"/>
      <c r="H13" s="419"/>
      <c r="I13" s="419"/>
      <c r="J13" s="419"/>
      <c r="K13" s="419"/>
      <c r="L13" s="419"/>
      <c r="M13" s="420"/>
      <c r="N13" s="419"/>
      <c r="O13" s="419"/>
    </row>
    <row r="14" spans="1:17" s="424" customFormat="1" ht="11.25" customHeight="1">
      <c r="A14" s="422">
        <v>2.4</v>
      </c>
      <c r="B14" s="417"/>
      <c r="C14" s="423" t="s">
        <v>575</v>
      </c>
      <c r="D14" s="419"/>
      <c r="E14" s="419"/>
      <c r="F14" s="419"/>
      <c r="G14" s="419"/>
      <c r="H14" s="419"/>
      <c r="I14" s="419"/>
      <c r="J14" s="419"/>
      <c r="K14" s="419"/>
      <c r="L14" s="419"/>
      <c r="M14" s="420"/>
      <c r="N14" s="419"/>
      <c r="O14" s="419"/>
    </row>
    <row r="15" spans="1:17" s="421" customFormat="1" ht="11.25" customHeight="1">
      <c r="A15" s="422">
        <v>2.5</v>
      </c>
      <c r="B15" s="432"/>
      <c r="C15" s="423" t="s">
        <v>576</v>
      </c>
      <c r="D15" s="419"/>
      <c r="E15" s="419"/>
      <c r="F15" s="419"/>
      <c r="G15" s="419"/>
      <c r="H15" s="419"/>
      <c r="I15" s="419"/>
      <c r="J15" s="419"/>
      <c r="K15" s="419"/>
      <c r="L15" s="419"/>
      <c r="M15" s="420"/>
      <c r="N15" s="419"/>
      <c r="O15" s="419"/>
    </row>
    <row r="16" spans="1:17" s="421" customFormat="1" ht="22.5" customHeight="1">
      <c r="A16" s="416">
        <v>2.6</v>
      </c>
      <c r="B16" s="417"/>
      <c r="C16" s="418" t="s">
        <v>577</v>
      </c>
      <c r="D16" s="419"/>
      <c r="E16" s="419"/>
      <c r="F16" s="419"/>
      <c r="G16" s="419"/>
      <c r="H16" s="419"/>
      <c r="I16" s="419"/>
      <c r="J16" s="419"/>
      <c r="K16" s="419"/>
      <c r="L16" s="419"/>
      <c r="M16" s="420"/>
      <c r="N16" s="419"/>
      <c r="O16" s="419"/>
    </row>
    <row r="17" spans="1:15" s="424" customFormat="1" ht="11.25" customHeight="1">
      <c r="A17" s="425"/>
      <c r="B17" s="426"/>
      <c r="C17" s="427"/>
      <c r="D17" s="428"/>
      <c r="E17" s="428"/>
      <c r="F17" s="428"/>
      <c r="G17" s="428"/>
      <c r="H17" s="428"/>
      <c r="I17" s="428"/>
      <c r="J17" s="428"/>
      <c r="K17" s="428"/>
      <c r="L17" s="428"/>
      <c r="M17" s="429"/>
      <c r="N17" s="428"/>
      <c r="O17" s="428"/>
    </row>
    <row r="18" spans="1:15" s="421" customFormat="1" ht="11.25" customHeight="1">
      <c r="A18" s="425">
        <v>3</v>
      </c>
      <c r="B18" s="426"/>
      <c r="C18" s="413" t="s">
        <v>578</v>
      </c>
      <c r="D18" s="428"/>
      <c r="E18" s="428"/>
      <c r="F18" s="428"/>
      <c r="G18" s="428"/>
      <c r="H18" s="428"/>
      <c r="I18" s="428"/>
      <c r="J18" s="428"/>
      <c r="K18" s="428"/>
      <c r="L18" s="428"/>
      <c r="M18" s="429"/>
      <c r="N18" s="428"/>
      <c r="O18" s="428"/>
    </row>
    <row r="19" spans="1:15" s="424" customFormat="1" ht="11.25" customHeight="1">
      <c r="A19" s="422">
        <v>3.1</v>
      </c>
      <c r="B19" s="417"/>
      <c r="C19" s="423" t="s">
        <v>579</v>
      </c>
      <c r="D19" s="419"/>
      <c r="E19" s="419"/>
      <c r="F19" s="419"/>
      <c r="G19" s="419"/>
      <c r="H19" s="419"/>
      <c r="I19" s="419"/>
      <c r="J19" s="419"/>
      <c r="K19" s="419"/>
      <c r="L19" s="419"/>
      <c r="M19" s="420"/>
      <c r="N19" s="419"/>
      <c r="O19" s="419"/>
    </row>
    <row r="20" spans="1:15" s="421" customFormat="1" ht="11.25" customHeight="1">
      <c r="A20" s="422">
        <v>3.2</v>
      </c>
      <c r="B20" s="417"/>
      <c r="C20" s="423" t="s">
        <v>580</v>
      </c>
      <c r="D20" s="419"/>
      <c r="E20" s="419"/>
      <c r="F20" s="419"/>
      <c r="G20" s="419"/>
      <c r="H20" s="419"/>
      <c r="I20" s="419"/>
      <c r="J20" s="419"/>
      <c r="K20" s="419"/>
      <c r="L20" s="419"/>
      <c r="M20" s="420"/>
      <c r="N20" s="419"/>
      <c r="O20" s="419"/>
    </row>
    <row r="21" spans="1:15" s="424" customFormat="1" ht="11.25" customHeight="1">
      <c r="A21" s="422">
        <v>3.3</v>
      </c>
      <c r="B21" s="417"/>
      <c r="C21" s="423" t="s">
        <v>581</v>
      </c>
      <c r="D21" s="419"/>
      <c r="E21" s="419"/>
      <c r="F21" s="419"/>
      <c r="G21" s="419"/>
      <c r="H21" s="419"/>
      <c r="I21" s="419"/>
      <c r="J21" s="419"/>
      <c r="K21" s="419"/>
      <c r="L21" s="419"/>
      <c r="M21" s="420"/>
      <c r="N21" s="419"/>
      <c r="O21" s="419"/>
    </row>
    <row r="22" spans="1:15" s="421" customFormat="1" ht="11.25" customHeight="1">
      <c r="A22" s="422">
        <v>3.4</v>
      </c>
      <c r="B22" s="417"/>
      <c r="C22" s="423" t="s">
        <v>582</v>
      </c>
      <c r="D22" s="419"/>
      <c r="E22" s="419"/>
      <c r="F22" s="419"/>
      <c r="G22" s="419"/>
      <c r="H22" s="419"/>
      <c r="I22" s="419"/>
      <c r="J22" s="419"/>
      <c r="K22" s="419"/>
      <c r="L22" s="419"/>
      <c r="M22" s="420"/>
      <c r="N22" s="419"/>
      <c r="O22" s="419"/>
    </row>
    <row r="23" spans="1:15" s="424" customFormat="1" ht="11.25" customHeight="1">
      <c r="A23" s="422">
        <v>3.5</v>
      </c>
      <c r="B23" s="417"/>
      <c r="C23" s="423" t="s">
        <v>583</v>
      </c>
      <c r="D23" s="419"/>
      <c r="E23" s="419"/>
      <c r="F23" s="419"/>
      <c r="G23" s="419"/>
      <c r="H23" s="419"/>
      <c r="I23" s="419"/>
      <c r="J23" s="419"/>
      <c r="K23" s="419"/>
      <c r="L23" s="419"/>
      <c r="M23" s="420"/>
      <c r="N23" s="419"/>
      <c r="O23" s="419"/>
    </row>
    <row r="24" spans="1:15" s="424" customFormat="1" ht="11.25" customHeight="1">
      <c r="A24" s="422">
        <v>3.6</v>
      </c>
      <c r="B24" s="417"/>
      <c r="C24" s="423" t="s">
        <v>584</v>
      </c>
      <c r="D24" s="419"/>
      <c r="E24" s="419"/>
      <c r="F24" s="419"/>
      <c r="G24" s="419"/>
      <c r="H24" s="419"/>
      <c r="I24" s="419"/>
      <c r="J24" s="419"/>
      <c r="K24" s="419"/>
      <c r="L24" s="419"/>
      <c r="M24" s="420"/>
      <c r="N24" s="419"/>
      <c r="O24" s="419"/>
    </row>
    <row r="25" spans="1:15" s="421" customFormat="1" ht="11.25" customHeight="1">
      <c r="A25" s="422">
        <v>3.7</v>
      </c>
      <c r="B25" s="417"/>
      <c r="C25" s="423" t="s">
        <v>585</v>
      </c>
      <c r="D25" s="419"/>
      <c r="E25" s="419"/>
      <c r="F25" s="419"/>
      <c r="G25" s="419"/>
      <c r="H25" s="419"/>
      <c r="I25" s="419"/>
      <c r="J25" s="419"/>
      <c r="K25" s="419"/>
      <c r="L25" s="419"/>
      <c r="M25" s="420"/>
      <c r="N25" s="419"/>
      <c r="O25" s="419"/>
    </row>
    <row r="26" spans="1:15" s="424" customFormat="1" ht="11.25" customHeight="1">
      <c r="A26" s="422">
        <v>3.8</v>
      </c>
      <c r="B26" s="417"/>
      <c r="C26" s="423" t="s">
        <v>586</v>
      </c>
      <c r="D26" s="419"/>
      <c r="E26" s="419"/>
      <c r="F26" s="419"/>
      <c r="G26" s="419"/>
      <c r="H26" s="419"/>
      <c r="I26" s="419"/>
      <c r="J26" s="419"/>
      <c r="K26" s="419"/>
      <c r="L26" s="419"/>
      <c r="M26" s="420"/>
      <c r="N26" s="419"/>
      <c r="O26" s="419"/>
    </row>
    <row r="27" spans="1:15" s="424" customFormat="1" ht="11.25" customHeight="1">
      <c r="A27" s="422">
        <v>3.9</v>
      </c>
      <c r="B27" s="417"/>
      <c r="C27" s="423" t="s">
        <v>587</v>
      </c>
      <c r="D27" s="419"/>
      <c r="E27" s="419"/>
      <c r="F27" s="419"/>
      <c r="G27" s="419"/>
      <c r="H27" s="419"/>
      <c r="I27" s="419"/>
      <c r="J27" s="419"/>
      <c r="K27" s="419"/>
      <c r="L27" s="419"/>
      <c r="M27" s="420"/>
      <c r="N27" s="419"/>
      <c r="O27" s="419"/>
    </row>
    <row r="28" spans="1:15" s="424" customFormat="1" ht="11.25" customHeight="1">
      <c r="A28" s="430"/>
      <c r="B28" s="433"/>
      <c r="C28" s="427"/>
      <c r="D28" s="428"/>
      <c r="E28" s="428"/>
      <c r="F28" s="428"/>
      <c r="G28" s="428"/>
      <c r="H28" s="428"/>
      <c r="I28" s="428"/>
      <c r="J28" s="428"/>
      <c r="K28" s="428"/>
      <c r="L28" s="428"/>
      <c r="M28" s="429"/>
      <c r="N28" s="428"/>
      <c r="O28" s="428"/>
    </row>
    <row r="29" spans="1:15" s="424" customFormat="1" ht="11.25" customHeight="1">
      <c r="A29" s="430">
        <v>4</v>
      </c>
      <c r="B29" s="433"/>
      <c r="C29" s="413" t="s">
        <v>588</v>
      </c>
      <c r="D29" s="428"/>
      <c r="E29" s="428"/>
      <c r="F29" s="428"/>
      <c r="G29" s="428"/>
      <c r="H29" s="428"/>
      <c r="I29" s="428"/>
      <c r="J29" s="428"/>
      <c r="K29" s="428"/>
      <c r="L29" s="428"/>
      <c r="M29" s="429"/>
      <c r="N29" s="428"/>
      <c r="O29" s="428"/>
    </row>
    <row r="30" spans="1:15" s="424" customFormat="1" ht="22.5" customHeight="1">
      <c r="A30" s="422">
        <v>4.0999999999999996</v>
      </c>
      <c r="B30" s="417"/>
      <c r="C30" s="434" t="s">
        <v>589</v>
      </c>
      <c r="D30" s="419"/>
      <c r="E30" s="419"/>
      <c r="F30" s="419"/>
      <c r="G30" s="419"/>
      <c r="H30" s="419"/>
      <c r="I30" s="419"/>
      <c r="J30" s="419"/>
      <c r="K30" s="419"/>
      <c r="L30" s="419"/>
      <c r="M30" s="420"/>
      <c r="N30" s="419"/>
      <c r="O30" s="419"/>
    </row>
    <row r="31" spans="1:15" s="424" customFormat="1" ht="11.25" customHeight="1">
      <c r="A31" s="422">
        <v>4.2</v>
      </c>
      <c r="B31" s="417"/>
      <c r="C31" s="435" t="s">
        <v>590</v>
      </c>
      <c r="D31" s="419"/>
      <c r="E31" s="419"/>
      <c r="F31" s="419"/>
      <c r="G31" s="419"/>
      <c r="H31" s="419"/>
      <c r="I31" s="419"/>
      <c r="J31" s="419"/>
      <c r="K31" s="419"/>
      <c r="L31" s="419"/>
      <c r="M31" s="420"/>
      <c r="N31" s="419"/>
      <c r="O31" s="419"/>
    </row>
    <row r="32" spans="1:15" s="424" customFormat="1" ht="11.25" customHeight="1">
      <c r="A32" s="422">
        <v>4.3</v>
      </c>
      <c r="B32" s="417"/>
      <c r="C32" s="435" t="s">
        <v>591</v>
      </c>
      <c r="D32" s="419"/>
      <c r="E32" s="419"/>
      <c r="F32" s="419"/>
      <c r="G32" s="419"/>
      <c r="H32" s="419"/>
      <c r="I32" s="419"/>
      <c r="J32" s="419"/>
      <c r="K32" s="419"/>
      <c r="L32" s="419"/>
      <c r="M32" s="420"/>
      <c r="N32" s="419"/>
      <c r="O32" s="419"/>
    </row>
    <row r="33" spans="1:15" s="424" customFormat="1" ht="11.25" customHeight="1">
      <c r="A33" s="422">
        <v>4.4000000000000004</v>
      </c>
      <c r="B33" s="417"/>
      <c r="C33" s="435" t="s">
        <v>592</v>
      </c>
      <c r="D33" s="419"/>
      <c r="E33" s="419"/>
      <c r="F33" s="419"/>
      <c r="G33" s="419"/>
      <c r="H33" s="419"/>
      <c r="I33" s="419"/>
      <c r="J33" s="419"/>
      <c r="K33" s="419"/>
      <c r="L33" s="419"/>
      <c r="M33" s="420"/>
      <c r="N33" s="419"/>
      <c r="O33" s="419"/>
    </row>
    <row r="34" spans="1:15" s="424" customFormat="1" ht="11.25" customHeight="1">
      <c r="A34" s="422">
        <v>4.5</v>
      </c>
      <c r="B34" s="417"/>
      <c r="C34" s="435" t="s">
        <v>593</v>
      </c>
      <c r="D34" s="419"/>
      <c r="E34" s="419"/>
      <c r="F34" s="419"/>
      <c r="G34" s="419"/>
      <c r="H34" s="419"/>
      <c r="I34" s="419"/>
      <c r="J34" s="419"/>
      <c r="K34" s="419"/>
      <c r="L34" s="419"/>
      <c r="M34" s="420"/>
      <c r="N34" s="419"/>
      <c r="O34" s="419"/>
    </row>
    <row r="35" spans="1:15" s="424" customFormat="1" ht="11.25" customHeight="1">
      <c r="A35" s="422">
        <v>4.5999999999999996</v>
      </c>
      <c r="B35" s="417"/>
      <c r="C35" s="435" t="s">
        <v>594</v>
      </c>
      <c r="D35" s="419"/>
      <c r="E35" s="419"/>
      <c r="F35" s="419"/>
      <c r="G35" s="419"/>
      <c r="H35" s="419"/>
      <c r="I35" s="419"/>
      <c r="J35" s="419"/>
      <c r="K35" s="419"/>
      <c r="L35" s="419"/>
      <c r="M35" s="420"/>
      <c r="N35" s="419"/>
      <c r="O35" s="419"/>
    </row>
    <row r="36" spans="1:15" s="424" customFormat="1" ht="11.25" customHeight="1">
      <c r="A36" s="436">
        <v>4.7</v>
      </c>
      <c r="B36" s="417"/>
      <c r="C36" s="435" t="s">
        <v>595</v>
      </c>
      <c r="D36" s="419"/>
      <c r="E36" s="419"/>
      <c r="F36" s="419"/>
      <c r="G36" s="419"/>
      <c r="H36" s="419"/>
      <c r="I36" s="419"/>
      <c r="J36" s="419"/>
      <c r="K36" s="419"/>
      <c r="L36" s="419"/>
      <c r="M36" s="420"/>
      <c r="N36" s="419"/>
      <c r="O36" s="419"/>
    </row>
    <row r="37" spans="1:15" s="424" customFormat="1" ht="11.1" customHeight="1">
      <c r="A37" s="422">
        <v>4.8</v>
      </c>
      <c r="B37" s="417"/>
      <c r="C37" s="435" t="s">
        <v>596</v>
      </c>
      <c r="D37" s="419"/>
      <c r="E37" s="419"/>
      <c r="F37" s="419"/>
      <c r="G37" s="419"/>
      <c r="H37" s="419"/>
      <c r="I37" s="419"/>
      <c r="J37" s="419"/>
      <c r="K37" s="419"/>
      <c r="L37" s="419"/>
      <c r="M37" s="420"/>
      <c r="N37" s="419"/>
      <c r="O37" s="419"/>
    </row>
    <row r="38" spans="1:15" s="424" customFormat="1" ht="11.1" customHeight="1">
      <c r="A38" s="422">
        <v>4.9000000000000004</v>
      </c>
      <c r="B38" s="417"/>
      <c r="C38" s="435" t="s">
        <v>597</v>
      </c>
      <c r="D38" s="419"/>
      <c r="E38" s="419"/>
      <c r="F38" s="419"/>
      <c r="G38" s="419"/>
      <c r="H38" s="419"/>
      <c r="I38" s="419"/>
      <c r="J38" s="419"/>
      <c r="K38" s="419"/>
      <c r="L38" s="419"/>
      <c r="M38" s="420"/>
      <c r="N38" s="419"/>
      <c r="O38" s="419"/>
    </row>
    <row r="39" spans="1:15" s="424" customFormat="1" ht="11.25" customHeight="1">
      <c r="A39" s="437">
        <v>4.0999999999999996</v>
      </c>
      <c r="B39" s="417"/>
      <c r="C39" s="435" t="s">
        <v>598</v>
      </c>
      <c r="D39" s="419"/>
      <c r="E39" s="419"/>
      <c r="F39" s="419"/>
      <c r="G39" s="419"/>
      <c r="H39" s="419"/>
      <c r="I39" s="419"/>
      <c r="J39" s="419"/>
      <c r="K39" s="419"/>
      <c r="L39" s="419"/>
      <c r="M39" s="420"/>
      <c r="N39" s="419"/>
      <c r="O39" s="419"/>
    </row>
    <row r="40" spans="1:15" s="424" customFormat="1" ht="11.25" customHeight="1">
      <c r="A40" s="438"/>
      <c r="B40" s="439"/>
      <c r="C40" s="440"/>
      <c r="D40" s="441"/>
      <c r="E40" s="441"/>
      <c r="F40" s="441"/>
      <c r="G40" s="441"/>
      <c r="H40" s="441"/>
      <c r="I40" s="441"/>
      <c r="J40" s="441"/>
      <c r="K40" s="441"/>
      <c r="L40" s="441"/>
      <c r="M40" s="442"/>
      <c r="N40" s="441"/>
      <c r="O40" s="441"/>
    </row>
    <row r="41" spans="1:15" s="424" customFormat="1" ht="11.25" customHeight="1">
      <c r="A41" s="430">
        <v>5</v>
      </c>
      <c r="B41" s="433"/>
      <c r="C41" s="443" t="s">
        <v>599</v>
      </c>
      <c r="D41" s="428"/>
      <c r="E41" s="428"/>
      <c r="F41" s="428"/>
      <c r="G41" s="428"/>
      <c r="H41" s="428"/>
      <c r="I41" s="428"/>
      <c r="J41" s="428"/>
      <c r="K41" s="428"/>
      <c r="L41" s="428"/>
      <c r="M41" s="429"/>
      <c r="N41" s="428"/>
      <c r="O41" s="428"/>
    </row>
    <row r="42" spans="1:15" s="424" customFormat="1" ht="22.5" customHeight="1">
      <c r="A42" s="436">
        <v>5.0999999999999996</v>
      </c>
      <c r="B42" s="417"/>
      <c r="C42" s="434" t="s">
        <v>600</v>
      </c>
      <c r="D42" s="419"/>
      <c r="E42" s="419"/>
      <c r="F42" s="419"/>
      <c r="G42" s="419"/>
      <c r="H42" s="419"/>
      <c r="I42" s="419"/>
      <c r="J42" s="419"/>
      <c r="K42" s="419"/>
      <c r="L42" s="419"/>
      <c r="M42" s="420"/>
      <c r="N42" s="419"/>
      <c r="O42" s="419"/>
    </row>
    <row r="43" spans="1:15" s="424" customFormat="1" ht="11.25" customHeight="1">
      <c r="A43" s="422">
        <v>5.2</v>
      </c>
      <c r="B43" s="417"/>
      <c r="C43" s="435" t="s">
        <v>601</v>
      </c>
      <c r="D43" s="419"/>
      <c r="E43" s="419"/>
      <c r="F43" s="419"/>
      <c r="G43" s="419"/>
      <c r="H43" s="419"/>
      <c r="I43" s="419"/>
      <c r="J43" s="419"/>
      <c r="K43" s="419"/>
      <c r="L43" s="419"/>
      <c r="M43" s="420"/>
      <c r="N43" s="419"/>
      <c r="O43" s="419"/>
    </row>
    <row r="44" spans="1:15" s="424" customFormat="1" ht="11.25" customHeight="1">
      <c r="A44" s="422">
        <v>5.3</v>
      </c>
      <c r="B44" s="417"/>
      <c r="C44" s="435" t="s">
        <v>602</v>
      </c>
      <c r="D44" s="419"/>
      <c r="E44" s="419"/>
      <c r="F44" s="419"/>
      <c r="G44" s="419"/>
      <c r="H44" s="419"/>
      <c r="I44" s="419"/>
      <c r="J44" s="419"/>
      <c r="K44" s="419"/>
      <c r="L44" s="419"/>
      <c r="M44" s="420"/>
      <c r="N44" s="419"/>
      <c r="O44" s="419"/>
    </row>
    <row r="45" spans="1:15" s="424" customFormat="1" ht="12" customHeight="1">
      <c r="A45" s="436">
        <v>5.4</v>
      </c>
      <c r="B45" s="417"/>
      <c r="C45" s="434" t="s">
        <v>603</v>
      </c>
      <c r="D45" s="419"/>
      <c r="E45" s="419"/>
      <c r="F45" s="419"/>
      <c r="G45" s="419"/>
      <c r="H45" s="419"/>
      <c r="I45" s="419"/>
      <c r="J45" s="419"/>
      <c r="K45" s="419"/>
      <c r="L45" s="419"/>
      <c r="M45" s="420"/>
      <c r="N45" s="419"/>
      <c r="O45" s="419"/>
    </row>
    <row r="46" spans="1:15" s="424" customFormat="1" ht="11.25" customHeight="1">
      <c r="A46" s="422">
        <v>5.5</v>
      </c>
      <c r="B46" s="417"/>
      <c r="C46" s="435" t="s">
        <v>604</v>
      </c>
      <c r="D46" s="419"/>
      <c r="E46" s="419"/>
      <c r="F46" s="419"/>
      <c r="G46" s="419"/>
      <c r="H46" s="419"/>
      <c r="I46" s="419"/>
      <c r="J46" s="419"/>
      <c r="K46" s="419"/>
      <c r="L46" s="419"/>
      <c r="M46" s="420"/>
      <c r="N46" s="419"/>
      <c r="O46" s="419"/>
    </row>
    <row r="47" spans="1:15" s="424" customFormat="1" ht="11.25" customHeight="1">
      <c r="A47" s="422">
        <v>5.6</v>
      </c>
      <c r="B47" s="417"/>
      <c r="C47" s="435" t="s">
        <v>605</v>
      </c>
      <c r="D47" s="419"/>
      <c r="E47" s="419"/>
      <c r="F47" s="419"/>
      <c r="G47" s="419"/>
      <c r="H47" s="419"/>
      <c r="I47" s="419"/>
      <c r="J47" s="419"/>
      <c r="K47" s="419"/>
      <c r="L47" s="419"/>
      <c r="M47" s="420"/>
      <c r="N47" s="419"/>
      <c r="O47" s="419"/>
    </row>
    <row r="48" spans="1:15" s="424" customFormat="1" ht="11.25" customHeight="1">
      <c r="A48" s="422">
        <v>5.7</v>
      </c>
      <c r="B48" s="417"/>
      <c r="C48" s="435" t="s">
        <v>606</v>
      </c>
      <c r="D48" s="419"/>
      <c r="E48" s="419"/>
      <c r="F48" s="419"/>
      <c r="G48" s="419"/>
      <c r="H48" s="419"/>
      <c r="I48" s="419"/>
      <c r="J48" s="419"/>
      <c r="K48" s="419"/>
      <c r="L48" s="419"/>
      <c r="M48" s="420"/>
      <c r="N48" s="419"/>
      <c r="O48" s="419"/>
    </row>
    <row r="49" spans="1:15" s="424" customFormat="1" ht="11.25" customHeight="1">
      <c r="A49" s="422">
        <v>5.8</v>
      </c>
      <c r="B49" s="417"/>
      <c r="C49" s="435" t="s">
        <v>607</v>
      </c>
      <c r="D49" s="419"/>
      <c r="E49" s="419"/>
      <c r="F49" s="419"/>
      <c r="G49" s="419"/>
      <c r="H49" s="419"/>
      <c r="I49" s="419"/>
      <c r="J49" s="419"/>
      <c r="K49" s="419"/>
      <c r="L49" s="419"/>
      <c r="M49" s="420"/>
      <c r="N49" s="419"/>
      <c r="O49" s="419"/>
    </row>
    <row r="50" spans="1:15" s="424" customFormat="1" ht="11.25" customHeight="1">
      <c r="A50" s="444"/>
      <c r="B50" s="445"/>
      <c r="C50" s="446"/>
      <c r="D50" s="428"/>
      <c r="E50" s="428"/>
      <c r="F50" s="428"/>
      <c r="G50" s="428"/>
      <c r="H50" s="428"/>
      <c r="I50" s="428"/>
      <c r="J50" s="428"/>
      <c r="K50" s="428"/>
      <c r="L50" s="428"/>
      <c r="M50" s="429"/>
      <c r="N50" s="428"/>
      <c r="O50" s="428"/>
    </row>
    <row r="51" spans="1:15" s="424" customFormat="1" ht="24" customHeight="1">
      <c r="A51" s="431">
        <v>6</v>
      </c>
      <c r="B51" s="433"/>
      <c r="C51" s="447" t="s">
        <v>608</v>
      </c>
      <c r="D51" s="448"/>
      <c r="E51" s="448"/>
      <c r="F51" s="448"/>
      <c r="G51" s="448"/>
      <c r="H51" s="448"/>
      <c r="I51" s="448"/>
      <c r="J51" s="448"/>
      <c r="K51" s="448"/>
      <c r="L51" s="448"/>
      <c r="M51" s="449"/>
      <c r="N51" s="448"/>
      <c r="O51" s="448"/>
    </row>
    <row r="52" spans="1:15" s="424" customFormat="1" ht="22.5" customHeight="1">
      <c r="A52" s="436">
        <v>6.1</v>
      </c>
      <c r="B52" s="417"/>
      <c r="C52" s="434" t="s">
        <v>609</v>
      </c>
      <c r="D52" s="419"/>
      <c r="E52" s="419"/>
      <c r="F52" s="419"/>
      <c r="G52" s="419"/>
      <c r="H52" s="419"/>
      <c r="I52" s="419"/>
      <c r="J52" s="419"/>
      <c r="K52" s="419"/>
      <c r="L52" s="419"/>
      <c r="M52" s="420"/>
      <c r="N52" s="419"/>
      <c r="O52" s="419"/>
    </row>
    <row r="53" spans="1:15" s="424" customFormat="1" ht="22.5" customHeight="1">
      <c r="A53" s="436">
        <v>6.2</v>
      </c>
      <c r="B53" s="417"/>
      <c r="C53" s="434" t="s">
        <v>610</v>
      </c>
      <c r="D53" s="419"/>
      <c r="E53" s="419"/>
      <c r="F53" s="419"/>
      <c r="G53" s="419"/>
      <c r="H53" s="419"/>
      <c r="I53" s="419"/>
      <c r="J53" s="419"/>
      <c r="K53" s="419"/>
      <c r="L53" s="419"/>
      <c r="M53" s="420"/>
      <c r="N53" s="419"/>
      <c r="O53" s="419"/>
    </row>
    <row r="54" spans="1:15" s="424" customFormat="1" ht="11.25" customHeight="1">
      <c r="A54" s="417">
        <v>6.3</v>
      </c>
      <c r="B54" s="417"/>
      <c r="C54" s="435" t="s">
        <v>611</v>
      </c>
      <c r="D54" s="419"/>
      <c r="E54" s="419"/>
      <c r="F54" s="419"/>
      <c r="G54" s="419"/>
      <c r="H54" s="419"/>
      <c r="I54" s="419"/>
      <c r="J54" s="419"/>
      <c r="K54" s="419"/>
      <c r="L54" s="419"/>
      <c r="M54" s="420"/>
      <c r="N54" s="419"/>
      <c r="O54" s="419"/>
    </row>
    <row r="55" spans="1:15" s="424" customFormat="1" ht="11.25" customHeight="1">
      <c r="A55" s="436">
        <v>6.4</v>
      </c>
      <c r="B55" s="417"/>
      <c r="C55" s="435" t="s">
        <v>612</v>
      </c>
      <c r="D55" s="419"/>
      <c r="E55" s="419"/>
      <c r="F55" s="419"/>
      <c r="G55" s="419"/>
      <c r="H55" s="419"/>
      <c r="I55" s="419"/>
      <c r="J55" s="419"/>
      <c r="K55" s="419"/>
      <c r="L55" s="419"/>
      <c r="M55" s="420"/>
      <c r="N55" s="419"/>
      <c r="O55" s="419"/>
    </row>
    <row r="56" spans="1:15" s="424" customFormat="1" ht="22.5" customHeight="1">
      <c r="A56" s="436">
        <v>6.5</v>
      </c>
      <c r="B56" s="417"/>
      <c r="C56" s="434" t="s">
        <v>613</v>
      </c>
      <c r="D56" s="419"/>
      <c r="E56" s="419"/>
      <c r="F56" s="419"/>
      <c r="G56" s="419"/>
      <c r="H56" s="419"/>
      <c r="I56" s="419"/>
      <c r="J56" s="419"/>
      <c r="K56" s="419"/>
      <c r="L56" s="419"/>
      <c r="M56" s="420"/>
      <c r="N56" s="419"/>
      <c r="O56" s="419"/>
    </row>
    <row r="57" spans="1:15" s="424" customFormat="1" ht="11.25" customHeight="1">
      <c r="A57" s="436">
        <v>6.6</v>
      </c>
      <c r="B57" s="417"/>
      <c r="C57" s="434" t="s">
        <v>614</v>
      </c>
      <c r="D57" s="419"/>
      <c r="E57" s="419"/>
      <c r="F57" s="419"/>
      <c r="G57" s="419"/>
      <c r="H57" s="419"/>
      <c r="I57" s="419"/>
      <c r="J57" s="419"/>
      <c r="K57" s="419"/>
      <c r="L57" s="419"/>
      <c r="M57" s="420"/>
      <c r="N57" s="419"/>
      <c r="O57" s="419"/>
    </row>
    <row r="58" spans="1:15" s="424" customFormat="1" ht="22.5" customHeight="1">
      <c r="A58" s="436">
        <v>6.7</v>
      </c>
      <c r="B58" s="417"/>
      <c r="C58" s="434" t="s">
        <v>615</v>
      </c>
      <c r="D58" s="419"/>
      <c r="E58" s="419"/>
      <c r="F58" s="419"/>
      <c r="G58" s="419"/>
      <c r="H58" s="419"/>
      <c r="I58" s="419"/>
      <c r="J58" s="419"/>
      <c r="K58" s="419"/>
      <c r="L58" s="419"/>
      <c r="M58" s="420"/>
      <c r="N58" s="419"/>
      <c r="O58" s="419"/>
    </row>
    <row r="59" spans="1:15" s="424" customFormat="1" ht="10.5" customHeight="1">
      <c r="A59" s="450"/>
      <c r="B59" s="451"/>
      <c r="C59" s="452"/>
      <c r="D59" s="441"/>
      <c r="E59" s="441"/>
      <c r="F59" s="441"/>
      <c r="G59" s="441"/>
      <c r="H59" s="441"/>
      <c r="I59" s="441"/>
      <c r="J59" s="441"/>
      <c r="K59" s="441"/>
      <c r="L59" s="441"/>
      <c r="M59" s="442"/>
      <c r="N59" s="441"/>
      <c r="O59" s="441"/>
    </row>
    <row r="60" spans="1:15" s="421" customFormat="1" ht="24" customHeight="1">
      <c r="A60" s="453">
        <v>7</v>
      </c>
      <c r="B60" s="451"/>
      <c r="C60" s="454" t="s">
        <v>616</v>
      </c>
      <c r="D60" s="455"/>
      <c r="E60" s="455"/>
      <c r="F60" s="455"/>
      <c r="G60" s="455"/>
      <c r="H60" s="455"/>
      <c r="I60" s="455"/>
      <c r="J60" s="455"/>
      <c r="K60" s="455"/>
      <c r="L60" s="455"/>
      <c r="M60" s="456"/>
      <c r="N60" s="455"/>
      <c r="O60" s="455"/>
    </row>
    <row r="61" spans="1:15" s="421" customFormat="1" ht="24" customHeight="1">
      <c r="A61" s="436">
        <v>7.1</v>
      </c>
      <c r="B61" s="457"/>
      <c r="C61" s="434" t="s">
        <v>617</v>
      </c>
      <c r="D61" s="458"/>
      <c r="E61" s="458"/>
      <c r="F61" s="458"/>
      <c r="G61" s="458"/>
      <c r="H61" s="458"/>
      <c r="I61" s="458"/>
      <c r="J61" s="458"/>
      <c r="K61" s="458"/>
      <c r="L61" s="458"/>
      <c r="M61" s="459"/>
      <c r="N61" s="458"/>
      <c r="O61" s="458"/>
    </row>
    <row r="62" spans="1:15" s="421" customFormat="1" ht="11.25" customHeight="1">
      <c r="A62" s="422">
        <v>7.2</v>
      </c>
      <c r="B62" s="457"/>
      <c r="C62" s="435" t="s">
        <v>618</v>
      </c>
      <c r="D62" s="458"/>
      <c r="E62" s="458"/>
      <c r="F62" s="458"/>
      <c r="G62" s="458"/>
      <c r="H62" s="458"/>
      <c r="I62" s="458"/>
      <c r="J62" s="458"/>
      <c r="K62" s="458"/>
      <c r="L62" s="458"/>
      <c r="M62" s="459"/>
      <c r="N62" s="458"/>
      <c r="O62" s="458"/>
    </row>
    <row r="63" spans="1:15" s="421" customFormat="1" ht="11.25" customHeight="1">
      <c r="A63" s="422">
        <v>7.3</v>
      </c>
      <c r="B63" s="457"/>
      <c r="C63" s="435" t="s">
        <v>619</v>
      </c>
      <c r="D63" s="458"/>
      <c r="E63" s="458"/>
      <c r="F63" s="458"/>
      <c r="G63" s="458"/>
      <c r="H63" s="458"/>
      <c r="I63" s="458"/>
      <c r="J63" s="458"/>
      <c r="K63" s="458"/>
      <c r="L63" s="458"/>
      <c r="M63" s="459"/>
      <c r="N63" s="458"/>
      <c r="O63" s="458"/>
    </row>
    <row r="64" spans="1:15" s="421" customFormat="1" ht="11.25" customHeight="1">
      <c r="A64" s="436">
        <v>7.4</v>
      </c>
      <c r="B64" s="457"/>
      <c r="C64" s="434" t="s">
        <v>620</v>
      </c>
      <c r="D64" s="458"/>
      <c r="E64" s="458"/>
      <c r="F64" s="458"/>
      <c r="G64" s="458"/>
      <c r="H64" s="458"/>
      <c r="I64" s="458"/>
      <c r="J64" s="458"/>
      <c r="K64" s="458"/>
      <c r="L64" s="458"/>
      <c r="M64" s="459"/>
      <c r="N64" s="458"/>
      <c r="O64" s="458"/>
    </row>
    <row r="65" spans="1:15" s="421" customFormat="1" ht="11.25" customHeight="1">
      <c r="A65" s="422">
        <v>7.5</v>
      </c>
      <c r="B65" s="457"/>
      <c r="C65" s="434" t="s">
        <v>621</v>
      </c>
      <c r="D65" s="458"/>
      <c r="E65" s="458"/>
      <c r="F65" s="458"/>
      <c r="G65" s="458"/>
      <c r="H65" s="458"/>
      <c r="I65" s="458"/>
      <c r="J65" s="458"/>
      <c r="K65" s="458"/>
      <c r="L65" s="458"/>
      <c r="M65" s="459"/>
      <c r="N65" s="458"/>
      <c r="O65" s="458"/>
    </row>
    <row r="66" spans="1:15" s="421" customFormat="1" ht="24" customHeight="1">
      <c r="A66" s="436">
        <v>7.6</v>
      </c>
      <c r="B66" s="457"/>
      <c r="C66" s="434" t="s">
        <v>622</v>
      </c>
      <c r="D66" s="458"/>
      <c r="E66" s="458"/>
      <c r="F66" s="458"/>
      <c r="G66" s="458"/>
      <c r="H66" s="458"/>
      <c r="I66" s="458"/>
      <c r="J66" s="458"/>
      <c r="K66" s="458"/>
      <c r="L66" s="458"/>
      <c r="M66" s="459"/>
      <c r="N66" s="458"/>
      <c r="O66" s="458"/>
    </row>
    <row r="67" spans="1:15" s="421" customFormat="1" ht="11.25" customHeight="1">
      <c r="A67" s="425"/>
      <c r="B67" s="451"/>
      <c r="C67" s="460"/>
      <c r="D67" s="461"/>
      <c r="E67" s="461"/>
      <c r="F67" s="461"/>
      <c r="G67" s="461"/>
      <c r="H67" s="461"/>
      <c r="I67" s="461"/>
      <c r="J67" s="461"/>
      <c r="K67" s="462"/>
      <c r="L67" s="462"/>
      <c r="M67" s="463"/>
      <c r="N67" s="462"/>
      <c r="O67" s="462"/>
    </row>
    <row r="68" spans="1:15" s="421" customFormat="1" ht="11.25" customHeight="1">
      <c r="A68" s="425">
        <v>8</v>
      </c>
      <c r="B68" s="451"/>
      <c r="C68" s="413" t="s">
        <v>623</v>
      </c>
      <c r="D68" s="461"/>
      <c r="E68" s="461"/>
      <c r="F68" s="461"/>
      <c r="G68" s="461"/>
      <c r="H68" s="461"/>
      <c r="I68" s="461"/>
      <c r="J68" s="461"/>
      <c r="K68" s="462"/>
      <c r="L68" s="462"/>
      <c r="M68" s="463"/>
      <c r="N68" s="462"/>
      <c r="O68" s="462"/>
    </row>
    <row r="69" spans="1:15" s="466" customFormat="1" ht="11.25" customHeight="1">
      <c r="A69" s="464">
        <v>8.1</v>
      </c>
      <c r="B69" s="457"/>
      <c r="C69" s="465" t="s">
        <v>624</v>
      </c>
      <c r="D69" s="458"/>
      <c r="E69" s="458"/>
      <c r="F69" s="458"/>
      <c r="G69" s="458"/>
      <c r="H69" s="458"/>
      <c r="I69" s="458"/>
      <c r="J69" s="458"/>
      <c r="K69" s="458"/>
      <c r="L69" s="458"/>
      <c r="M69" s="459"/>
      <c r="N69" s="458"/>
      <c r="O69" s="458"/>
    </row>
    <row r="70" spans="1:15" s="466" customFormat="1" ht="11.25" customHeight="1">
      <c r="A70" s="464">
        <v>8.1999999999999993</v>
      </c>
      <c r="B70" s="457"/>
      <c r="C70" s="435" t="s">
        <v>625</v>
      </c>
      <c r="D70" s="458"/>
      <c r="E70" s="458"/>
      <c r="F70" s="458"/>
      <c r="G70" s="458"/>
      <c r="H70" s="458"/>
      <c r="I70" s="458"/>
      <c r="J70" s="458"/>
      <c r="K70" s="458"/>
      <c r="L70" s="458"/>
      <c r="M70" s="459"/>
      <c r="N70" s="458"/>
      <c r="O70" s="458"/>
    </row>
    <row r="71" spans="1:15" s="421" customFormat="1" ht="11.25" customHeight="1">
      <c r="A71" s="422">
        <v>8.3000000000000007</v>
      </c>
      <c r="B71" s="457"/>
      <c r="C71" s="435" t="s">
        <v>626</v>
      </c>
      <c r="D71" s="458"/>
      <c r="E71" s="458"/>
      <c r="F71" s="458"/>
      <c r="G71" s="458"/>
      <c r="H71" s="458"/>
      <c r="I71" s="458"/>
      <c r="J71" s="458"/>
      <c r="K71" s="419"/>
      <c r="L71" s="419"/>
      <c r="M71" s="420"/>
      <c r="N71" s="419"/>
      <c r="O71" s="419"/>
    </row>
    <row r="72" spans="1:15" s="421" customFormat="1" ht="23.25" customHeight="1">
      <c r="A72" s="416">
        <v>8.4</v>
      </c>
      <c r="B72" s="457"/>
      <c r="C72" s="467" t="s">
        <v>627</v>
      </c>
      <c r="D72" s="458"/>
      <c r="E72" s="458"/>
      <c r="F72" s="458"/>
      <c r="G72" s="458"/>
      <c r="H72" s="458"/>
      <c r="I72" s="458"/>
      <c r="J72" s="458"/>
      <c r="K72" s="419"/>
      <c r="L72" s="419"/>
      <c r="M72" s="420"/>
      <c r="N72" s="419"/>
      <c r="O72" s="419"/>
    </row>
    <row r="73" spans="1:15" s="421" customFormat="1" ht="11.25" customHeight="1">
      <c r="A73" s="422">
        <v>8.5</v>
      </c>
      <c r="B73" s="457"/>
      <c r="C73" s="435" t="s">
        <v>632</v>
      </c>
      <c r="D73" s="458"/>
      <c r="E73" s="458"/>
      <c r="F73" s="458"/>
      <c r="G73" s="458"/>
      <c r="H73" s="458"/>
      <c r="I73" s="458"/>
      <c r="J73" s="458"/>
      <c r="K73" s="419"/>
      <c r="L73" s="419"/>
      <c r="M73" s="420"/>
      <c r="N73" s="419"/>
      <c r="O73" s="419"/>
    </row>
    <row r="74" spans="1:15" s="421" customFormat="1" ht="11.25" customHeight="1">
      <c r="A74" s="425"/>
      <c r="B74" s="451"/>
      <c r="C74" s="427"/>
      <c r="D74" s="461"/>
      <c r="E74" s="461"/>
      <c r="F74" s="461"/>
      <c r="G74" s="461"/>
      <c r="H74" s="461"/>
      <c r="I74" s="461"/>
      <c r="J74" s="461"/>
      <c r="K74" s="462"/>
      <c r="L74" s="462"/>
      <c r="M74" s="463"/>
      <c r="N74" s="462"/>
      <c r="O74" s="462"/>
    </row>
    <row r="75" spans="1:15" s="421" customFormat="1" ht="11.25" customHeight="1">
      <c r="A75" s="468">
        <v>9</v>
      </c>
      <c r="B75" s="451"/>
      <c r="C75" s="454" t="s">
        <v>633</v>
      </c>
      <c r="D75" s="461"/>
      <c r="E75" s="461"/>
      <c r="F75" s="461"/>
      <c r="G75" s="461"/>
      <c r="H75" s="461"/>
      <c r="I75" s="461"/>
      <c r="J75" s="461"/>
      <c r="K75" s="461"/>
      <c r="L75" s="461"/>
      <c r="M75" s="469"/>
      <c r="N75" s="461"/>
      <c r="O75" s="461"/>
    </row>
    <row r="76" spans="1:15" s="421" customFormat="1" ht="11.25" customHeight="1">
      <c r="A76" s="416">
        <v>9.1</v>
      </c>
      <c r="B76" s="457"/>
      <c r="C76" s="434" t="s">
        <v>634</v>
      </c>
      <c r="D76" s="458"/>
      <c r="E76" s="458"/>
      <c r="F76" s="458"/>
      <c r="G76" s="458"/>
      <c r="H76" s="458"/>
      <c r="I76" s="458"/>
      <c r="J76" s="458"/>
      <c r="K76" s="458"/>
      <c r="L76" s="458"/>
      <c r="M76" s="459"/>
      <c r="N76" s="458"/>
      <c r="O76" s="458"/>
    </row>
    <row r="77" spans="1:15" s="421" customFormat="1" ht="11.25" customHeight="1">
      <c r="A77" s="422">
        <v>9.1999999999999993</v>
      </c>
      <c r="B77" s="457"/>
      <c r="C77" s="435" t="s">
        <v>635</v>
      </c>
      <c r="D77" s="458"/>
      <c r="E77" s="458"/>
      <c r="F77" s="458"/>
      <c r="G77" s="458"/>
      <c r="H77" s="458"/>
      <c r="I77" s="458"/>
      <c r="J77" s="458"/>
      <c r="K77" s="458"/>
      <c r="L77" s="458"/>
      <c r="M77" s="459"/>
      <c r="N77" s="458"/>
      <c r="O77" s="458"/>
    </row>
    <row r="78" spans="1:15" s="421" customFormat="1" ht="11.25" customHeight="1">
      <c r="A78" s="422">
        <v>9.3000000000000007</v>
      </c>
      <c r="B78" s="457"/>
      <c r="C78" s="465" t="s">
        <v>636</v>
      </c>
      <c r="D78" s="458"/>
      <c r="E78" s="458"/>
      <c r="F78" s="458"/>
      <c r="G78" s="458"/>
      <c r="H78" s="458"/>
      <c r="I78" s="458"/>
      <c r="J78" s="458"/>
      <c r="K78" s="458"/>
      <c r="L78" s="458"/>
      <c r="M78" s="459"/>
      <c r="N78" s="458"/>
      <c r="O78" s="458"/>
    </row>
    <row r="79" spans="1:15" s="421" customFormat="1" ht="11.25" customHeight="1">
      <c r="A79" s="422">
        <v>9.4</v>
      </c>
      <c r="B79" s="457"/>
      <c r="C79" s="435" t="s">
        <v>637</v>
      </c>
      <c r="D79" s="458"/>
      <c r="E79" s="458"/>
      <c r="F79" s="458"/>
      <c r="G79" s="458"/>
      <c r="H79" s="458"/>
      <c r="I79" s="458"/>
      <c r="J79" s="458"/>
      <c r="K79" s="458"/>
      <c r="L79" s="458"/>
      <c r="M79" s="459"/>
      <c r="N79" s="458"/>
      <c r="O79" s="458"/>
    </row>
    <row r="80" spans="1:15" s="421" customFormat="1" ht="12" customHeight="1">
      <c r="A80" s="422">
        <v>9.5</v>
      </c>
      <c r="B80" s="457"/>
      <c r="C80" s="435" t="s">
        <v>638</v>
      </c>
      <c r="D80" s="458"/>
      <c r="E80" s="458"/>
      <c r="F80" s="458"/>
      <c r="G80" s="458"/>
      <c r="H80" s="458"/>
      <c r="I80" s="458"/>
      <c r="J80" s="458"/>
      <c r="K80" s="458"/>
      <c r="L80" s="458"/>
      <c r="M80" s="459"/>
      <c r="N80" s="458"/>
      <c r="O80" s="458"/>
    </row>
    <row r="81" spans="1:15" s="421" customFormat="1" ht="12" customHeight="1">
      <c r="A81" s="422">
        <v>9.6</v>
      </c>
      <c r="B81" s="457"/>
      <c r="C81" s="435" t="s">
        <v>639</v>
      </c>
      <c r="D81" s="458"/>
      <c r="E81" s="458"/>
      <c r="F81" s="458"/>
      <c r="G81" s="458"/>
      <c r="H81" s="458"/>
      <c r="I81" s="458"/>
      <c r="J81" s="458"/>
      <c r="K81" s="458"/>
      <c r="L81" s="458"/>
      <c r="M81" s="459"/>
      <c r="N81" s="458"/>
      <c r="O81" s="458"/>
    </row>
    <row r="82" spans="1:15" s="421" customFormat="1" ht="23.25" customHeight="1">
      <c r="A82" s="416">
        <v>9.6999999999999993</v>
      </c>
      <c r="B82" s="457"/>
      <c r="C82" s="467" t="s">
        <v>640</v>
      </c>
      <c r="D82" s="458"/>
      <c r="E82" s="458"/>
      <c r="F82" s="458"/>
      <c r="G82" s="458"/>
      <c r="H82" s="458"/>
      <c r="I82" s="458"/>
      <c r="J82" s="458"/>
      <c r="K82" s="419"/>
      <c r="L82" s="419"/>
      <c r="M82" s="420"/>
      <c r="N82" s="419"/>
      <c r="O82" s="419"/>
    </row>
    <row r="83" spans="1:15" s="421" customFormat="1" ht="12" customHeight="1">
      <c r="A83" s="422">
        <v>9.8000000000000007</v>
      </c>
      <c r="B83" s="457"/>
      <c r="C83" s="435" t="s">
        <v>641</v>
      </c>
      <c r="D83" s="458"/>
      <c r="E83" s="458"/>
      <c r="F83" s="458"/>
      <c r="G83" s="458"/>
      <c r="H83" s="458"/>
      <c r="I83" s="458"/>
      <c r="J83" s="458"/>
      <c r="K83" s="458"/>
      <c r="L83" s="458"/>
      <c r="M83" s="459"/>
      <c r="N83" s="458"/>
      <c r="O83" s="458"/>
    </row>
    <row r="84" spans="1:15" s="421" customFormat="1" ht="12" customHeight="1">
      <c r="A84" s="422">
        <v>9.9</v>
      </c>
      <c r="B84" s="457"/>
      <c r="C84" s="435" t="s">
        <v>642</v>
      </c>
      <c r="D84" s="458"/>
      <c r="E84" s="458"/>
      <c r="F84" s="458"/>
      <c r="G84" s="458"/>
      <c r="H84" s="458"/>
      <c r="I84" s="458"/>
      <c r="J84" s="458"/>
      <c r="K84" s="458"/>
      <c r="L84" s="458"/>
      <c r="M84" s="459"/>
      <c r="N84" s="458"/>
      <c r="O84" s="458"/>
    </row>
    <row r="85" spans="1:15" s="421" customFormat="1" ht="12" customHeight="1">
      <c r="A85" s="437">
        <v>9.1</v>
      </c>
      <c r="B85" s="457"/>
      <c r="C85" s="435" t="s">
        <v>643</v>
      </c>
      <c r="D85" s="458"/>
      <c r="E85" s="458"/>
      <c r="F85" s="458"/>
      <c r="G85" s="458"/>
      <c r="H85" s="458"/>
      <c r="I85" s="458"/>
      <c r="J85" s="458"/>
      <c r="K85" s="458"/>
      <c r="L85" s="458"/>
      <c r="M85" s="459"/>
      <c r="N85" s="458"/>
      <c r="O85" s="458"/>
    </row>
    <row r="86" spans="1:15" s="421" customFormat="1" ht="12" customHeight="1">
      <c r="A86" s="470"/>
      <c r="B86" s="405"/>
      <c r="C86" s="440"/>
      <c r="D86" s="462"/>
      <c r="E86" s="462"/>
      <c r="F86" s="462"/>
      <c r="G86" s="462"/>
      <c r="H86" s="462"/>
      <c r="I86" s="462"/>
      <c r="J86" s="462"/>
      <c r="K86" s="462"/>
      <c r="L86" s="462"/>
      <c r="M86" s="463"/>
      <c r="N86" s="462"/>
      <c r="O86" s="462"/>
    </row>
    <row r="87" spans="1:15" s="421" customFormat="1" ht="11.25" customHeight="1">
      <c r="A87" s="471">
        <v>10</v>
      </c>
      <c r="B87" s="405"/>
      <c r="C87" s="413" t="s">
        <v>644</v>
      </c>
      <c r="D87" s="461"/>
      <c r="E87" s="461"/>
      <c r="F87" s="461"/>
      <c r="G87" s="461"/>
      <c r="H87" s="461"/>
      <c r="I87" s="461"/>
      <c r="J87" s="461"/>
      <c r="K87" s="461"/>
      <c r="L87" s="461"/>
      <c r="M87" s="469"/>
      <c r="N87" s="461"/>
      <c r="O87" s="461"/>
    </row>
    <row r="88" spans="1:15" s="421" customFormat="1" ht="12" customHeight="1">
      <c r="A88" s="436">
        <v>10.1</v>
      </c>
      <c r="B88" s="457"/>
      <c r="C88" s="434" t="s">
        <v>645</v>
      </c>
      <c r="D88" s="458"/>
      <c r="E88" s="458"/>
      <c r="F88" s="458"/>
      <c r="G88" s="458"/>
      <c r="H88" s="458"/>
      <c r="I88" s="458"/>
      <c r="J88" s="458"/>
      <c r="K88" s="458"/>
      <c r="L88" s="458"/>
      <c r="M88" s="459"/>
      <c r="N88" s="458"/>
      <c r="O88" s="458"/>
    </row>
    <row r="89" spans="1:15" s="421" customFormat="1" ht="12" customHeight="1">
      <c r="A89" s="464">
        <v>10.199999999999999</v>
      </c>
      <c r="B89" s="457"/>
      <c r="C89" s="435" t="s">
        <v>646</v>
      </c>
      <c r="D89" s="458"/>
      <c r="E89" s="458"/>
      <c r="F89" s="458"/>
      <c r="G89" s="458"/>
      <c r="H89" s="458"/>
      <c r="I89" s="458"/>
      <c r="J89" s="458"/>
      <c r="K89" s="458"/>
      <c r="L89" s="458"/>
      <c r="M89" s="459"/>
      <c r="N89" s="458"/>
      <c r="O89" s="458"/>
    </row>
    <row r="90" spans="1:15" s="421" customFormat="1" ht="12" customHeight="1">
      <c r="A90" s="436">
        <v>10.3</v>
      </c>
      <c r="B90" s="457"/>
      <c r="C90" s="434" t="s">
        <v>647</v>
      </c>
      <c r="D90" s="458"/>
      <c r="E90" s="458"/>
      <c r="F90" s="458"/>
      <c r="G90" s="458"/>
      <c r="H90" s="458"/>
      <c r="I90" s="458"/>
      <c r="J90" s="458"/>
      <c r="K90" s="458"/>
      <c r="L90" s="458"/>
      <c r="M90" s="459"/>
      <c r="N90" s="458"/>
      <c r="O90" s="458"/>
    </row>
    <row r="91" spans="1:15" s="421" customFormat="1" ht="12" customHeight="1">
      <c r="A91" s="436">
        <v>10.4</v>
      </c>
      <c r="B91" s="457"/>
      <c r="C91" s="434" t="s">
        <v>648</v>
      </c>
      <c r="D91" s="458"/>
      <c r="E91" s="458"/>
      <c r="F91" s="458"/>
      <c r="G91" s="458"/>
      <c r="H91" s="458"/>
      <c r="I91" s="458"/>
      <c r="J91" s="458"/>
      <c r="K91" s="458"/>
      <c r="L91" s="458"/>
      <c r="M91" s="459"/>
      <c r="N91" s="458"/>
      <c r="O91" s="458"/>
    </row>
    <row r="92" spans="1:15" s="421" customFormat="1" ht="12" customHeight="1">
      <c r="A92" s="436">
        <v>10.5</v>
      </c>
      <c r="B92" s="457"/>
      <c r="C92" s="434" t="s">
        <v>649</v>
      </c>
      <c r="D92" s="458"/>
      <c r="E92" s="458"/>
      <c r="F92" s="458"/>
      <c r="G92" s="458"/>
      <c r="H92" s="458"/>
      <c r="I92" s="458"/>
      <c r="J92" s="458"/>
      <c r="K92" s="458"/>
      <c r="L92" s="458"/>
      <c r="M92" s="459"/>
      <c r="N92" s="458"/>
      <c r="O92" s="458"/>
    </row>
    <row r="93" spans="1:15" s="421" customFormat="1" ht="11.1" customHeight="1">
      <c r="A93" s="436">
        <v>10.6</v>
      </c>
      <c r="B93" s="472"/>
      <c r="C93" s="473" t="s">
        <v>650</v>
      </c>
      <c r="D93" s="458"/>
      <c r="E93" s="458"/>
      <c r="F93" s="458"/>
      <c r="G93" s="458"/>
      <c r="H93" s="458"/>
      <c r="I93" s="458"/>
      <c r="J93" s="458"/>
      <c r="K93" s="458"/>
      <c r="L93" s="458"/>
      <c r="M93" s="459"/>
      <c r="N93" s="458"/>
      <c r="O93" s="458"/>
    </row>
    <row r="94" spans="1:15" s="421" customFormat="1" ht="12" customHeight="1">
      <c r="A94" s="470"/>
      <c r="B94" s="405"/>
      <c r="C94" s="446"/>
      <c r="D94" s="462"/>
      <c r="E94" s="462"/>
      <c r="F94" s="462"/>
      <c r="G94" s="462"/>
      <c r="H94" s="462"/>
      <c r="I94" s="462"/>
      <c r="J94" s="462"/>
      <c r="K94" s="462"/>
      <c r="L94" s="462"/>
      <c r="M94" s="463"/>
      <c r="N94" s="462"/>
      <c r="O94" s="462"/>
    </row>
    <row r="95" spans="1:15" s="421" customFormat="1" ht="11.25" customHeight="1">
      <c r="A95" s="474">
        <v>11</v>
      </c>
      <c r="B95" s="475"/>
      <c r="C95" s="454" t="s">
        <v>651</v>
      </c>
      <c r="D95" s="448"/>
      <c r="E95" s="448"/>
      <c r="F95" s="448"/>
      <c r="G95" s="448"/>
      <c r="H95" s="448"/>
      <c r="I95" s="448"/>
      <c r="J95" s="448"/>
      <c r="K95" s="448"/>
      <c r="L95" s="448"/>
      <c r="M95" s="449"/>
      <c r="N95" s="448"/>
      <c r="O95" s="448"/>
    </row>
    <row r="96" spans="1:15" s="421" customFormat="1" ht="11.25" customHeight="1">
      <c r="A96" s="422">
        <v>11.1</v>
      </c>
      <c r="B96" s="475"/>
      <c r="C96" s="434" t="s">
        <v>652</v>
      </c>
      <c r="D96" s="419"/>
      <c r="E96" s="419"/>
      <c r="F96" s="419"/>
      <c r="G96" s="419"/>
      <c r="H96" s="419"/>
      <c r="I96" s="419"/>
      <c r="J96" s="419"/>
      <c r="K96" s="419"/>
      <c r="L96" s="419"/>
      <c r="M96" s="420"/>
      <c r="N96" s="419"/>
      <c r="O96" s="419"/>
    </row>
    <row r="97" spans="1:15" s="421" customFormat="1" ht="11.25" customHeight="1">
      <c r="A97" s="422">
        <v>11.2</v>
      </c>
      <c r="B97" s="475"/>
      <c r="C97" s="434" t="s">
        <v>653</v>
      </c>
      <c r="D97" s="476"/>
      <c r="E97" s="476"/>
      <c r="F97" s="476"/>
      <c r="G97" s="476"/>
      <c r="H97" s="476"/>
      <c r="I97" s="476"/>
      <c r="J97" s="476"/>
      <c r="K97" s="476"/>
      <c r="L97" s="476"/>
      <c r="M97" s="477"/>
      <c r="N97" s="476"/>
      <c r="O97" s="476"/>
    </row>
    <row r="98" spans="1:15" s="421" customFormat="1" ht="11.25" customHeight="1">
      <c r="A98" s="422">
        <v>11.3</v>
      </c>
      <c r="B98" s="475"/>
      <c r="C98" s="434" t="s">
        <v>654</v>
      </c>
      <c r="D98" s="476"/>
      <c r="E98" s="476"/>
      <c r="F98" s="476"/>
      <c r="G98" s="476"/>
      <c r="H98" s="476"/>
      <c r="I98" s="476"/>
      <c r="J98" s="476"/>
      <c r="K98" s="476"/>
      <c r="L98" s="476"/>
      <c r="M98" s="477"/>
      <c r="N98" s="476"/>
      <c r="O98" s="476"/>
    </row>
    <row r="99" spans="1:15" s="421" customFormat="1" ht="11.25" customHeight="1">
      <c r="A99" s="422">
        <v>11.4</v>
      </c>
      <c r="B99" s="475"/>
      <c r="C99" s="434" t="s">
        <v>655</v>
      </c>
      <c r="D99" s="476"/>
      <c r="E99" s="476"/>
      <c r="F99" s="476"/>
      <c r="G99" s="476"/>
      <c r="H99" s="476"/>
      <c r="I99" s="476"/>
      <c r="J99" s="476"/>
      <c r="K99" s="476"/>
      <c r="L99" s="476"/>
      <c r="M99" s="477"/>
      <c r="N99" s="476"/>
      <c r="O99" s="476"/>
    </row>
    <row r="100" spans="1:15" s="421" customFormat="1" ht="11.25" customHeight="1">
      <c r="A100" s="422">
        <v>11.5</v>
      </c>
      <c r="B100" s="475"/>
      <c r="C100" s="478" t="s">
        <v>656</v>
      </c>
      <c r="D100" s="476"/>
      <c r="E100" s="476"/>
      <c r="F100" s="476"/>
      <c r="G100" s="476"/>
      <c r="H100" s="476"/>
      <c r="I100" s="476"/>
      <c r="J100" s="476"/>
      <c r="K100" s="476"/>
      <c r="L100" s="476"/>
      <c r="M100" s="477"/>
      <c r="N100" s="476"/>
      <c r="O100" s="476"/>
    </row>
    <row r="101" spans="1:15" s="421" customFormat="1" ht="11.25" customHeight="1">
      <c r="A101" s="422">
        <v>11.6</v>
      </c>
      <c r="B101" s="475"/>
      <c r="C101" s="434" t="s">
        <v>657</v>
      </c>
      <c r="D101" s="476"/>
      <c r="E101" s="476"/>
      <c r="F101" s="476"/>
      <c r="G101" s="476"/>
      <c r="H101" s="476"/>
      <c r="I101" s="476"/>
      <c r="J101" s="476"/>
      <c r="K101" s="476"/>
      <c r="L101" s="476"/>
      <c r="M101" s="477"/>
      <c r="N101" s="476"/>
      <c r="O101" s="476"/>
    </row>
    <row r="102" spans="1:15" s="421" customFormat="1" ht="11.25" customHeight="1">
      <c r="A102" s="422">
        <v>11.7</v>
      </c>
      <c r="B102" s="475"/>
      <c r="C102" s="434" t="s">
        <v>658</v>
      </c>
      <c r="D102" s="476"/>
      <c r="E102" s="476"/>
      <c r="F102" s="476"/>
      <c r="G102" s="476"/>
      <c r="H102" s="476"/>
      <c r="I102" s="476"/>
      <c r="J102" s="476"/>
      <c r="K102" s="476"/>
      <c r="L102" s="476"/>
      <c r="M102" s="477"/>
      <c r="N102" s="476"/>
      <c r="O102" s="476"/>
    </row>
    <row r="103" spans="1:15" s="421" customFormat="1" ht="11.25" customHeight="1">
      <c r="A103" s="422">
        <v>11.8</v>
      </c>
      <c r="B103" s="475"/>
      <c r="C103" s="434" t="s">
        <v>659</v>
      </c>
      <c r="D103" s="476"/>
      <c r="E103" s="476"/>
      <c r="F103" s="476"/>
      <c r="G103" s="476"/>
      <c r="H103" s="476"/>
      <c r="I103" s="476"/>
      <c r="J103" s="476"/>
      <c r="K103" s="476"/>
      <c r="L103" s="476"/>
      <c r="M103" s="477"/>
      <c r="N103" s="476"/>
      <c r="O103" s="476"/>
    </row>
    <row r="104" spans="1:15" s="421" customFormat="1" ht="11.25" customHeight="1">
      <c r="A104" s="422">
        <v>11.9</v>
      </c>
      <c r="B104" s="475"/>
      <c r="C104" s="434" t="s">
        <v>660</v>
      </c>
      <c r="D104" s="476"/>
      <c r="E104" s="476"/>
      <c r="F104" s="476"/>
      <c r="G104" s="476"/>
      <c r="H104" s="476"/>
      <c r="I104" s="476"/>
      <c r="J104" s="476"/>
      <c r="K104" s="476"/>
      <c r="L104" s="476"/>
      <c r="M104" s="477"/>
      <c r="N104" s="476"/>
      <c r="O104" s="476"/>
    </row>
    <row r="105" spans="1:15" s="421" customFormat="1" ht="11.25" customHeight="1">
      <c r="A105" s="437">
        <v>11.1</v>
      </c>
      <c r="B105" s="475"/>
      <c r="C105" s="434" t="s">
        <v>661</v>
      </c>
      <c r="D105" s="476"/>
      <c r="E105" s="476"/>
      <c r="F105" s="476"/>
      <c r="G105" s="476"/>
      <c r="H105" s="476"/>
      <c r="I105" s="476"/>
      <c r="J105" s="476"/>
      <c r="K105" s="476"/>
      <c r="L105" s="476"/>
      <c r="M105" s="477"/>
      <c r="N105" s="476"/>
      <c r="O105" s="476"/>
    </row>
    <row r="106" spans="1:15" s="421" customFormat="1" ht="11.25" customHeight="1">
      <c r="A106" s="437">
        <v>11.11</v>
      </c>
      <c r="B106" s="475"/>
      <c r="C106" s="434" t="s">
        <v>662</v>
      </c>
      <c r="D106" s="476"/>
      <c r="E106" s="476"/>
      <c r="F106" s="476"/>
      <c r="G106" s="476"/>
      <c r="H106" s="476"/>
      <c r="I106" s="476"/>
      <c r="J106" s="476"/>
      <c r="K106" s="476"/>
      <c r="L106" s="476"/>
      <c r="M106" s="477"/>
      <c r="N106" s="476"/>
      <c r="O106" s="476"/>
    </row>
    <row r="107" spans="1:15" s="421" customFormat="1" ht="11.25" customHeight="1">
      <c r="A107" s="437">
        <v>11.12</v>
      </c>
      <c r="B107" s="475"/>
      <c r="C107" s="434" t="s">
        <v>663</v>
      </c>
      <c r="D107" s="476"/>
      <c r="E107" s="476"/>
      <c r="F107" s="476"/>
      <c r="G107" s="476"/>
      <c r="H107" s="476"/>
      <c r="I107" s="476"/>
      <c r="J107" s="476"/>
      <c r="K107" s="476"/>
      <c r="L107" s="476"/>
      <c r="M107" s="477"/>
      <c r="N107" s="476"/>
      <c r="O107" s="476"/>
    </row>
    <row r="108" spans="1:15" s="421" customFormat="1" ht="12" customHeight="1">
      <c r="A108" s="437">
        <v>11.13</v>
      </c>
      <c r="B108" s="457"/>
      <c r="C108" s="435" t="s">
        <v>664</v>
      </c>
      <c r="D108" s="458"/>
      <c r="E108" s="458"/>
      <c r="F108" s="458"/>
      <c r="G108" s="458"/>
      <c r="H108" s="458"/>
      <c r="I108" s="458"/>
      <c r="J108" s="458"/>
      <c r="K108" s="458"/>
      <c r="L108" s="458"/>
      <c r="M108" s="459"/>
      <c r="N108" s="458"/>
      <c r="O108" s="458"/>
    </row>
    <row r="109" spans="1:15" s="421" customFormat="1" ht="12" customHeight="1">
      <c r="A109" s="437">
        <v>11.14</v>
      </c>
      <c r="B109" s="457"/>
      <c r="C109" s="435" t="s">
        <v>665</v>
      </c>
      <c r="D109" s="458"/>
      <c r="E109" s="458"/>
      <c r="F109" s="458"/>
      <c r="G109" s="458"/>
      <c r="H109" s="458"/>
      <c r="I109" s="458"/>
      <c r="J109" s="458"/>
      <c r="K109" s="458"/>
      <c r="L109" s="458"/>
      <c r="M109" s="459"/>
      <c r="N109" s="458"/>
      <c r="O109" s="458"/>
    </row>
    <row r="110" spans="1:15" s="421" customFormat="1" ht="11.25" customHeight="1">
      <c r="A110" s="437">
        <v>11.15</v>
      </c>
      <c r="B110" s="475"/>
      <c r="C110" s="478" t="s">
        <v>666</v>
      </c>
      <c r="D110" s="476"/>
      <c r="E110" s="476"/>
      <c r="F110" s="476"/>
      <c r="G110" s="476"/>
      <c r="H110" s="476"/>
      <c r="I110" s="476"/>
      <c r="J110" s="476"/>
      <c r="K110" s="476"/>
      <c r="L110" s="476"/>
      <c r="M110" s="477"/>
      <c r="N110" s="476"/>
      <c r="O110" s="476"/>
    </row>
    <row r="111" spans="1:15" s="421" customFormat="1" ht="12" customHeight="1">
      <c r="A111" s="444"/>
      <c r="B111" s="405"/>
      <c r="C111" s="446"/>
      <c r="D111" s="479"/>
      <c r="E111" s="479"/>
      <c r="F111" s="479"/>
      <c r="G111" s="479"/>
      <c r="H111" s="479"/>
      <c r="I111" s="479"/>
      <c r="J111" s="479"/>
      <c r="K111" s="479"/>
      <c r="L111" s="479"/>
      <c r="M111" s="480"/>
      <c r="N111" s="479"/>
      <c r="O111" s="479"/>
    </row>
    <row r="112" spans="1:15" s="421" customFormat="1" ht="12" customHeight="1">
      <c r="A112" s="474">
        <v>12</v>
      </c>
      <c r="B112" s="475"/>
      <c r="C112" s="413" t="s">
        <v>667</v>
      </c>
      <c r="D112" s="455"/>
      <c r="E112" s="455"/>
      <c r="F112" s="455"/>
      <c r="G112" s="455"/>
      <c r="H112" s="455"/>
      <c r="I112" s="455"/>
      <c r="J112" s="455"/>
      <c r="K112" s="455"/>
      <c r="L112" s="455"/>
      <c r="M112" s="456"/>
      <c r="N112" s="455"/>
      <c r="O112" s="455"/>
    </row>
    <row r="113" spans="1:15" s="421" customFormat="1" ht="12" customHeight="1">
      <c r="A113" s="481">
        <v>12.1</v>
      </c>
      <c r="B113" s="475"/>
      <c r="C113" s="478" t="s">
        <v>668</v>
      </c>
      <c r="D113" s="458"/>
      <c r="E113" s="458"/>
      <c r="F113" s="458"/>
      <c r="G113" s="458"/>
      <c r="H113" s="458"/>
      <c r="I113" s="458"/>
      <c r="J113" s="458"/>
      <c r="K113" s="458"/>
      <c r="L113" s="458"/>
      <c r="M113" s="459"/>
      <c r="N113" s="458"/>
      <c r="O113" s="458"/>
    </row>
    <row r="114" spans="1:15" s="421" customFormat="1" ht="12" customHeight="1">
      <c r="A114" s="481">
        <v>12.2</v>
      </c>
      <c r="B114" s="475"/>
      <c r="C114" s="478" t="s">
        <v>669</v>
      </c>
      <c r="D114" s="458"/>
      <c r="E114" s="458"/>
      <c r="F114" s="458"/>
      <c r="G114" s="458"/>
      <c r="H114" s="458"/>
      <c r="I114" s="458"/>
      <c r="J114" s="458"/>
      <c r="K114" s="458"/>
      <c r="L114" s="458"/>
      <c r="M114" s="459"/>
      <c r="N114" s="458"/>
      <c r="O114" s="458"/>
    </row>
    <row r="115" spans="1:15" s="421" customFormat="1" ht="12" customHeight="1">
      <c r="A115" s="481">
        <v>12.3</v>
      </c>
      <c r="B115" s="475"/>
      <c r="C115" s="478" t="s">
        <v>670</v>
      </c>
      <c r="D115" s="458"/>
      <c r="E115" s="458"/>
      <c r="F115" s="458"/>
      <c r="G115" s="458"/>
      <c r="H115" s="458"/>
      <c r="I115" s="458"/>
      <c r="J115" s="458"/>
      <c r="K115" s="458"/>
      <c r="L115" s="458"/>
      <c r="M115" s="459"/>
      <c r="N115" s="458"/>
      <c r="O115" s="458"/>
    </row>
    <row r="116" spans="1:15" s="421" customFormat="1" ht="12" customHeight="1">
      <c r="A116" s="481">
        <v>12.4</v>
      </c>
      <c r="B116" s="475"/>
      <c r="C116" s="478" t="s">
        <v>671</v>
      </c>
      <c r="D116" s="458"/>
      <c r="E116" s="458"/>
      <c r="F116" s="458"/>
      <c r="G116" s="458"/>
      <c r="H116" s="458"/>
      <c r="I116" s="458"/>
      <c r="J116" s="458"/>
      <c r="K116" s="458"/>
      <c r="L116" s="458"/>
      <c r="M116" s="459"/>
      <c r="N116" s="458"/>
      <c r="O116" s="458"/>
    </row>
    <row r="117" spans="1:15" s="421" customFormat="1" ht="12" customHeight="1">
      <c r="A117" s="436">
        <v>12.5</v>
      </c>
      <c r="B117" s="472"/>
      <c r="C117" s="434" t="s">
        <v>672</v>
      </c>
      <c r="D117" s="458"/>
      <c r="E117" s="458"/>
      <c r="F117" s="458"/>
      <c r="G117" s="458"/>
      <c r="H117" s="458"/>
      <c r="I117" s="458"/>
      <c r="J117" s="458"/>
      <c r="K117" s="458"/>
      <c r="L117" s="458"/>
      <c r="M117" s="459"/>
      <c r="N117" s="458"/>
      <c r="O117" s="458"/>
    </row>
    <row r="118" spans="1:15" s="421" customFormat="1" ht="12" customHeight="1">
      <c r="A118" s="422">
        <v>12.6</v>
      </c>
      <c r="B118" s="472"/>
      <c r="C118" s="435" t="s">
        <v>673</v>
      </c>
      <c r="D118" s="458"/>
      <c r="E118" s="458"/>
      <c r="F118" s="458"/>
      <c r="G118" s="458"/>
      <c r="H118" s="458"/>
      <c r="I118" s="458"/>
      <c r="J118" s="458"/>
      <c r="K118" s="458"/>
      <c r="L118" s="458"/>
      <c r="M118" s="459"/>
      <c r="N118" s="458"/>
      <c r="O118" s="458"/>
    </row>
    <row r="119" spans="1:15" s="421" customFormat="1" ht="12" customHeight="1">
      <c r="A119" s="481">
        <v>12.7</v>
      </c>
      <c r="B119" s="475"/>
      <c r="C119" s="478" t="s">
        <v>674</v>
      </c>
      <c r="D119" s="458"/>
      <c r="E119" s="458"/>
      <c r="F119" s="458"/>
      <c r="G119" s="458"/>
      <c r="H119" s="458"/>
      <c r="I119" s="458"/>
      <c r="J119" s="458"/>
      <c r="K119" s="458"/>
      <c r="L119" s="458"/>
      <c r="M119" s="459"/>
      <c r="N119" s="458"/>
      <c r="O119" s="458"/>
    </row>
    <row r="120" spans="1:15" s="421" customFormat="1" ht="12" customHeight="1">
      <c r="A120" s="416">
        <v>12.8</v>
      </c>
      <c r="B120" s="457"/>
      <c r="C120" s="467" t="s">
        <v>675</v>
      </c>
      <c r="D120" s="458"/>
      <c r="E120" s="458"/>
      <c r="F120" s="458"/>
      <c r="G120" s="458"/>
      <c r="H120" s="458"/>
      <c r="I120" s="458"/>
      <c r="J120" s="458"/>
      <c r="K120" s="419"/>
      <c r="L120" s="419"/>
      <c r="M120" s="420"/>
      <c r="N120" s="419"/>
      <c r="O120" s="419"/>
    </row>
    <row r="121" spans="1:15" s="421" customFormat="1" ht="12" customHeight="1">
      <c r="A121" s="436">
        <v>12.9</v>
      </c>
      <c r="B121" s="472"/>
      <c r="C121" s="434" t="s">
        <v>676</v>
      </c>
      <c r="D121" s="458"/>
      <c r="E121" s="458"/>
      <c r="F121" s="458"/>
      <c r="G121" s="458"/>
      <c r="H121" s="458"/>
      <c r="I121" s="458"/>
      <c r="J121" s="458"/>
      <c r="K121" s="458"/>
      <c r="L121" s="458"/>
      <c r="M121" s="459"/>
      <c r="N121" s="458"/>
      <c r="O121" s="458"/>
    </row>
    <row r="122" spans="1:15" s="421" customFormat="1" ht="12" customHeight="1">
      <c r="A122" s="437">
        <v>12.1</v>
      </c>
      <c r="B122" s="472"/>
      <c r="C122" s="435" t="s">
        <v>677</v>
      </c>
      <c r="D122" s="458"/>
      <c r="E122" s="458"/>
      <c r="F122" s="458"/>
      <c r="G122" s="458"/>
      <c r="H122" s="458"/>
      <c r="I122" s="458"/>
      <c r="J122" s="458"/>
      <c r="K122" s="458"/>
      <c r="L122" s="458"/>
      <c r="M122" s="459"/>
      <c r="N122" s="458"/>
      <c r="O122" s="458"/>
    </row>
    <row r="123" spans="1:15" s="421" customFormat="1" ht="12" customHeight="1">
      <c r="A123" s="444"/>
      <c r="B123" s="405"/>
      <c r="C123" s="446"/>
      <c r="D123" s="461"/>
      <c r="E123" s="461"/>
      <c r="F123" s="461"/>
      <c r="G123" s="461"/>
      <c r="H123" s="461"/>
      <c r="I123" s="461"/>
      <c r="J123" s="461"/>
      <c r="K123" s="461"/>
      <c r="L123" s="461"/>
      <c r="M123" s="469"/>
      <c r="N123" s="461"/>
      <c r="O123" s="461"/>
    </row>
    <row r="124" spans="1:15" s="421" customFormat="1" ht="12" customHeight="1">
      <c r="A124" s="474">
        <v>13</v>
      </c>
      <c r="B124" s="475"/>
      <c r="C124" s="413" t="s">
        <v>678</v>
      </c>
      <c r="D124" s="455"/>
      <c r="E124" s="455"/>
      <c r="F124" s="455"/>
      <c r="G124" s="455"/>
      <c r="H124" s="455"/>
      <c r="I124" s="455"/>
      <c r="J124" s="455"/>
      <c r="K124" s="455"/>
      <c r="L124" s="455"/>
      <c r="M124" s="456"/>
      <c r="N124" s="455"/>
      <c r="O124" s="455"/>
    </row>
    <row r="125" spans="1:15" s="421" customFormat="1" ht="12" customHeight="1">
      <c r="A125" s="422">
        <v>13.1</v>
      </c>
      <c r="B125" s="457"/>
      <c r="C125" s="435" t="s">
        <v>679</v>
      </c>
      <c r="D125" s="458"/>
      <c r="E125" s="458"/>
      <c r="F125" s="458"/>
      <c r="G125" s="458"/>
      <c r="H125" s="458"/>
      <c r="I125" s="458"/>
      <c r="J125" s="458"/>
      <c r="K125" s="458"/>
      <c r="L125" s="458"/>
      <c r="M125" s="459"/>
      <c r="N125" s="458"/>
      <c r="O125" s="458"/>
    </row>
    <row r="126" spans="1:15" s="421" customFormat="1" ht="12" customHeight="1">
      <c r="A126" s="482">
        <v>13.2</v>
      </c>
      <c r="B126" s="457"/>
      <c r="C126" s="435" t="s">
        <v>680</v>
      </c>
      <c r="D126" s="458"/>
      <c r="E126" s="458"/>
      <c r="F126" s="458"/>
      <c r="G126" s="458"/>
      <c r="H126" s="458"/>
      <c r="I126" s="458"/>
      <c r="J126" s="458"/>
      <c r="K126" s="458"/>
      <c r="L126" s="458"/>
      <c r="M126" s="459"/>
      <c r="N126" s="458"/>
      <c r="O126" s="458"/>
    </row>
    <row r="127" spans="1:15" s="421" customFormat="1" ht="12" customHeight="1">
      <c r="A127" s="422">
        <v>13.3</v>
      </c>
      <c r="B127" s="457"/>
      <c r="C127" s="435" t="s">
        <v>681</v>
      </c>
      <c r="D127" s="458"/>
      <c r="E127" s="458"/>
      <c r="F127" s="458"/>
      <c r="G127" s="458"/>
      <c r="H127" s="458"/>
      <c r="I127" s="458"/>
      <c r="J127" s="458"/>
      <c r="K127" s="458"/>
      <c r="L127" s="458"/>
      <c r="M127" s="459"/>
      <c r="N127" s="458"/>
      <c r="O127" s="458"/>
    </row>
    <row r="128" spans="1:15" s="421" customFormat="1" ht="12" customHeight="1">
      <c r="A128" s="482">
        <v>13.4</v>
      </c>
      <c r="B128" s="457"/>
      <c r="C128" s="435" t="s">
        <v>682</v>
      </c>
      <c r="D128" s="458"/>
      <c r="E128" s="458"/>
      <c r="F128" s="458"/>
      <c r="G128" s="458"/>
      <c r="H128" s="458"/>
      <c r="I128" s="458"/>
      <c r="J128" s="458"/>
      <c r="K128" s="458"/>
      <c r="L128" s="458"/>
      <c r="M128" s="459"/>
      <c r="N128" s="458"/>
      <c r="O128" s="458"/>
    </row>
    <row r="129" spans="1:15" s="421" customFormat="1" ht="12" customHeight="1">
      <c r="A129" s="422">
        <v>13.5</v>
      </c>
      <c r="B129" s="457"/>
      <c r="C129" s="435" t="s">
        <v>683</v>
      </c>
      <c r="D129" s="458"/>
      <c r="E129" s="458"/>
      <c r="F129" s="458"/>
      <c r="G129" s="458"/>
      <c r="H129" s="458"/>
      <c r="I129" s="458"/>
      <c r="J129" s="458"/>
      <c r="K129" s="458"/>
      <c r="L129" s="458"/>
      <c r="M129" s="459"/>
      <c r="N129" s="458"/>
      <c r="O129" s="458"/>
    </row>
    <row r="130" spans="1:15" s="421" customFormat="1" ht="12" customHeight="1">
      <c r="A130" s="482">
        <v>13.6</v>
      </c>
      <c r="B130" s="457"/>
      <c r="C130" s="435" t="s">
        <v>684</v>
      </c>
      <c r="D130" s="458"/>
      <c r="E130" s="458"/>
      <c r="F130" s="458"/>
      <c r="G130" s="458"/>
      <c r="H130" s="458"/>
      <c r="I130" s="458"/>
      <c r="J130" s="458"/>
      <c r="K130" s="458"/>
      <c r="L130" s="458"/>
      <c r="M130" s="459"/>
      <c r="N130" s="458"/>
      <c r="O130" s="458"/>
    </row>
    <row r="131" spans="1:15" s="421" customFormat="1" ht="12" customHeight="1">
      <c r="A131" s="422">
        <v>13.7</v>
      </c>
      <c r="B131" s="457"/>
      <c r="C131" s="435" t="s">
        <v>685</v>
      </c>
      <c r="D131" s="458"/>
      <c r="E131" s="458"/>
      <c r="F131" s="458"/>
      <c r="G131" s="458"/>
      <c r="H131" s="458"/>
      <c r="I131" s="458"/>
      <c r="J131" s="458"/>
      <c r="K131" s="458"/>
      <c r="L131" s="458"/>
      <c r="M131" s="459"/>
      <c r="N131" s="458"/>
      <c r="O131" s="458"/>
    </row>
    <row r="132" spans="1:15" s="421" customFormat="1" ht="12" customHeight="1">
      <c r="A132" s="422">
        <v>13.8</v>
      </c>
      <c r="B132" s="457"/>
      <c r="C132" s="435" t="s">
        <v>686</v>
      </c>
      <c r="D132" s="458"/>
      <c r="E132" s="458"/>
      <c r="F132" s="458"/>
      <c r="G132" s="458"/>
      <c r="H132" s="458"/>
      <c r="I132" s="458"/>
      <c r="J132" s="458"/>
      <c r="K132" s="458"/>
      <c r="L132" s="458"/>
      <c r="M132" s="459"/>
      <c r="N132" s="458"/>
      <c r="O132" s="458"/>
    </row>
    <row r="133" spans="1:15" s="421" customFormat="1" ht="12" customHeight="1">
      <c r="A133" s="422">
        <v>13.9</v>
      </c>
      <c r="B133" s="457"/>
      <c r="C133" s="478" t="s">
        <v>687</v>
      </c>
      <c r="D133" s="458"/>
      <c r="E133" s="458"/>
      <c r="F133" s="458"/>
      <c r="G133" s="458"/>
      <c r="H133" s="458"/>
      <c r="I133" s="458"/>
      <c r="J133" s="458"/>
      <c r="K133" s="458"/>
      <c r="L133" s="458"/>
      <c r="M133" s="459"/>
      <c r="N133" s="458"/>
      <c r="O133" s="458"/>
    </row>
    <row r="134" spans="1:15" s="421" customFormat="1" ht="12" customHeight="1">
      <c r="A134" s="483"/>
      <c r="B134" s="405"/>
      <c r="C134" s="446"/>
      <c r="D134" s="462"/>
      <c r="E134" s="462"/>
      <c r="F134" s="462"/>
      <c r="G134" s="462"/>
      <c r="H134" s="462"/>
      <c r="I134" s="462"/>
      <c r="J134" s="462"/>
      <c r="K134" s="462"/>
      <c r="L134" s="462"/>
      <c r="M134" s="463"/>
      <c r="N134" s="462"/>
      <c r="O134" s="462"/>
    </row>
    <row r="135" spans="1:15" s="421" customFormat="1" ht="12" customHeight="1">
      <c r="A135" s="474">
        <v>14</v>
      </c>
      <c r="B135" s="475"/>
      <c r="C135" s="413" t="s">
        <v>688</v>
      </c>
      <c r="D135" s="462"/>
      <c r="E135" s="462"/>
      <c r="F135" s="462"/>
      <c r="G135" s="462"/>
      <c r="H135" s="462"/>
      <c r="I135" s="462"/>
      <c r="J135" s="462"/>
      <c r="K135" s="462"/>
      <c r="L135" s="462"/>
      <c r="M135" s="463"/>
      <c r="N135" s="462"/>
      <c r="O135" s="462"/>
    </row>
    <row r="136" spans="1:15" s="421" customFormat="1" ht="12" customHeight="1">
      <c r="A136" s="417">
        <v>14.1</v>
      </c>
      <c r="B136" s="457"/>
      <c r="C136" s="457" t="s">
        <v>689</v>
      </c>
      <c r="D136" s="458"/>
      <c r="E136" s="458"/>
      <c r="F136" s="458"/>
      <c r="G136" s="458"/>
      <c r="H136" s="458"/>
      <c r="I136" s="458"/>
      <c r="J136" s="458"/>
      <c r="K136" s="458"/>
      <c r="L136" s="458"/>
      <c r="M136" s="459"/>
      <c r="N136" s="458"/>
      <c r="O136" s="458"/>
    </row>
    <row r="137" spans="1:15" s="421" customFormat="1" ht="12" customHeight="1">
      <c r="A137" s="399">
        <v>14.2</v>
      </c>
      <c r="B137" s="457"/>
      <c r="C137" s="457" t="s">
        <v>690</v>
      </c>
      <c r="D137" s="458"/>
      <c r="E137" s="458"/>
      <c r="F137" s="458"/>
      <c r="G137" s="458"/>
      <c r="H137" s="458"/>
      <c r="I137" s="458"/>
      <c r="J137" s="458"/>
      <c r="K137" s="458"/>
      <c r="L137" s="458"/>
      <c r="M137" s="459"/>
      <c r="N137" s="458"/>
      <c r="O137" s="458"/>
    </row>
    <row r="138" spans="1:15" s="421" customFormat="1" ht="12" customHeight="1">
      <c r="A138" s="417">
        <v>14.3</v>
      </c>
      <c r="B138" s="457"/>
      <c r="C138" s="457" t="s">
        <v>691</v>
      </c>
      <c r="D138" s="458"/>
      <c r="E138" s="458"/>
      <c r="F138" s="458"/>
      <c r="G138" s="458"/>
      <c r="H138" s="458"/>
      <c r="I138" s="458"/>
      <c r="J138" s="458"/>
      <c r="K138" s="458"/>
      <c r="L138" s="458"/>
      <c r="M138" s="459"/>
      <c r="N138" s="458"/>
      <c r="O138" s="458"/>
    </row>
    <row r="139" spans="1:15" s="421" customFormat="1" ht="12" customHeight="1">
      <c r="A139" s="417">
        <v>14.4</v>
      </c>
      <c r="B139" s="457"/>
      <c r="C139" s="457" t="s">
        <v>692</v>
      </c>
      <c r="D139" s="458"/>
      <c r="E139" s="458"/>
      <c r="F139" s="458"/>
      <c r="G139" s="458"/>
      <c r="H139" s="458"/>
      <c r="I139" s="458"/>
      <c r="J139" s="458"/>
      <c r="K139" s="458"/>
      <c r="L139" s="458"/>
      <c r="M139" s="459"/>
      <c r="N139" s="458"/>
      <c r="O139" s="458"/>
    </row>
    <row r="140" spans="1:15" s="421" customFormat="1" ht="12" customHeight="1">
      <c r="A140" s="399">
        <v>14.5</v>
      </c>
      <c r="B140" s="457"/>
      <c r="C140" s="457" t="s">
        <v>693</v>
      </c>
      <c r="D140" s="458"/>
      <c r="E140" s="458"/>
      <c r="F140" s="458"/>
      <c r="G140" s="458"/>
      <c r="H140" s="458"/>
      <c r="I140" s="458"/>
      <c r="J140" s="458"/>
      <c r="K140" s="458"/>
      <c r="L140" s="458"/>
      <c r="M140" s="459"/>
      <c r="N140" s="458"/>
      <c r="O140" s="458"/>
    </row>
    <row r="141" spans="1:15" s="421" customFormat="1" ht="12" customHeight="1">
      <c r="A141" s="417">
        <v>14.6</v>
      </c>
      <c r="B141" s="457"/>
      <c r="C141" s="457" t="s">
        <v>694</v>
      </c>
      <c r="D141" s="458"/>
      <c r="E141" s="458"/>
      <c r="F141" s="458"/>
      <c r="G141" s="458"/>
      <c r="H141" s="458"/>
      <c r="I141" s="458"/>
      <c r="J141" s="458"/>
      <c r="K141" s="458"/>
      <c r="L141" s="458"/>
      <c r="M141" s="459"/>
      <c r="N141" s="458"/>
      <c r="O141" s="458"/>
    </row>
    <row r="142" spans="1:15" s="421" customFormat="1" ht="12" customHeight="1">
      <c r="A142" s="417">
        <v>14.7</v>
      </c>
      <c r="B142" s="457"/>
      <c r="C142" s="457" t="s">
        <v>695</v>
      </c>
      <c r="D142" s="458"/>
      <c r="E142" s="458"/>
      <c r="F142" s="458"/>
      <c r="G142" s="458"/>
      <c r="H142" s="458"/>
      <c r="I142" s="458"/>
      <c r="J142" s="458"/>
      <c r="K142" s="458"/>
      <c r="L142" s="458"/>
      <c r="M142" s="459"/>
      <c r="N142" s="458"/>
      <c r="O142" s="458"/>
    </row>
    <row r="143" spans="1:15" s="421" customFormat="1" ht="12" customHeight="1">
      <c r="A143" s="483"/>
      <c r="B143" s="405"/>
      <c r="C143" s="446"/>
      <c r="D143" s="462"/>
      <c r="E143" s="462"/>
      <c r="F143" s="462"/>
      <c r="G143" s="462"/>
      <c r="H143" s="462"/>
      <c r="I143" s="462"/>
      <c r="J143" s="462"/>
      <c r="K143" s="462"/>
      <c r="L143" s="462"/>
      <c r="M143" s="463"/>
      <c r="N143" s="462"/>
      <c r="O143" s="462"/>
    </row>
    <row r="144" spans="1:15" s="421" customFormat="1" ht="11.25" customHeight="1">
      <c r="A144" s="474">
        <v>15</v>
      </c>
      <c r="B144" s="475"/>
      <c r="C144" s="454" t="s">
        <v>696</v>
      </c>
      <c r="D144" s="448"/>
      <c r="E144" s="448"/>
      <c r="F144" s="448"/>
      <c r="G144" s="448"/>
      <c r="H144" s="448"/>
      <c r="I144" s="448"/>
      <c r="J144" s="448"/>
      <c r="K144" s="448"/>
      <c r="L144" s="448"/>
      <c r="M144" s="449"/>
      <c r="N144" s="448"/>
      <c r="O144" s="448"/>
    </row>
    <row r="145" spans="1:15" s="421" customFormat="1" ht="12" customHeight="1">
      <c r="A145" s="481">
        <v>15.1</v>
      </c>
      <c r="B145" s="475"/>
      <c r="C145" s="478" t="s">
        <v>697</v>
      </c>
      <c r="D145" s="458"/>
      <c r="E145" s="458"/>
      <c r="F145" s="458"/>
      <c r="G145" s="458"/>
      <c r="H145" s="458"/>
      <c r="I145" s="458"/>
      <c r="J145" s="458"/>
      <c r="K145" s="458"/>
      <c r="L145" s="458"/>
      <c r="M145" s="459"/>
      <c r="N145" s="458"/>
      <c r="O145" s="458"/>
    </row>
    <row r="146" spans="1:15" s="421" customFormat="1" ht="12" customHeight="1">
      <c r="A146" s="481">
        <v>15.2</v>
      </c>
      <c r="B146" s="475"/>
      <c r="C146" s="478" t="s">
        <v>698</v>
      </c>
      <c r="D146" s="458"/>
      <c r="E146" s="458"/>
      <c r="F146" s="458"/>
      <c r="G146" s="458"/>
      <c r="H146" s="458"/>
      <c r="I146" s="458"/>
      <c r="J146" s="458"/>
      <c r="K146" s="458"/>
      <c r="L146" s="458"/>
      <c r="M146" s="459"/>
      <c r="N146" s="458"/>
      <c r="O146" s="458"/>
    </row>
    <row r="147" spans="1:15" s="421" customFormat="1" ht="12" customHeight="1">
      <c r="A147" s="481">
        <v>15.3</v>
      </c>
      <c r="B147" s="475"/>
      <c r="C147" s="478" t="s">
        <v>699</v>
      </c>
      <c r="D147" s="458"/>
      <c r="E147" s="458"/>
      <c r="F147" s="458"/>
      <c r="G147" s="458"/>
      <c r="H147" s="458"/>
      <c r="I147" s="458"/>
      <c r="J147" s="458"/>
      <c r="K147" s="458"/>
      <c r="L147" s="458"/>
      <c r="M147" s="459"/>
      <c r="N147" s="458"/>
      <c r="O147" s="458"/>
    </row>
    <row r="148" spans="1:15" s="421" customFormat="1" ht="12" customHeight="1">
      <c r="A148" s="481">
        <v>15.4</v>
      </c>
      <c r="B148" s="475"/>
      <c r="C148" s="478" t="s">
        <v>700</v>
      </c>
      <c r="D148" s="458"/>
      <c r="E148" s="458"/>
      <c r="F148" s="458"/>
      <c r="G148" s="458"/>
      <c r="H148" s="458"/>
      <c r="I148" s="458"/>
      <c r="J148" s="458"/>
      <c r="K148" s="458"/>
      <c r="L148" s="458"/>
      <c r="M148" s="459"/>
      <c r="N148" s="458"/>
      <c r="O148" s="458"/>
    </row>
    <row r="149" spans="1:15" s="421" customFormat="1" ht="12" customHeight="1">
      <c r="A149" s="481">
        <v>15.5</v>
      </c>
      <c r="B149" s="475"/>
      <c r="C149" s="478" t="s">
        <v>701</v>
      </c>
      <c r="D149" s="458"/>
      <c r="E149" s="458"/>
      <c r="F149" s="458"/>
      <c r="G149" s="458"/>
      <c r="H149" s="458"/>
      <c r="I149" s="458"/>
      <c r="J149" s="458"/>
      <c r="K149" s="458"/>
      <c r="L149" s="458"/>
      <c r="M149" s="459"/>
      <c r="N149" s="458"/>
      <c r="O149" s="458"/>
    </row>
    <row r="150" spans="1:15" s="421" customFormat="1" ht="12" customHeight="1">
      <c r="A150" s="484"/>
      <c r="B150" s="405"/>
      <c r="C150" s="485"/>
      <c r="D150" s="462"/>
      <c r="E150" s="462"/>
      <c r="F150" s="462"/>
      <c r="G150" s="462"/>
      <c r="H150" s="462"/>
      <c r="I150" s="462"/>
      <c r="J150" s="462"/>
      <c r="K150" s="462"/>
      <c r="L150" s="462"/>
      <c r="M150" s="463"/>
      <c r="N150" s="462"/>
      <c r="O150" s="462"/>
    </row>
    <row r="151" spans="1:15" s="421" customFormat="1" ht="12" customHeight="1">
      <c r="A151" s="474">
        <v>16</v>
      </c>
      <c r="B151" s="475"/>
      <c r="C151" s="486" t="s">
        <v>702</v>
      </c>
      <c r="D151" s="455"/>
      <c r="E151" s="455"/>
      <c r="F151" s="455"/>
      <c r="G151" s="455"/>
      <c r="H151" s="455"/>
      <c r="I151" s="455"/>
      <c r="J151" s="455"/>
      <c r="K151" s="455"/>
      <c r="L151" s="455"/>
      <c r="M151" s="456"/>
      <c r="N151" s="455"/>
      <c r="O151" s="455"/>
    </row>
    <row r="152" spans="1:15" s="421" customFormat="1" ht="12" customHeight="1">
      <c r="A152" s="481">
        <v>16.100000000000001</v>
      </c>
      <c r="B152" s="475"/>
      <c r="C152" s="482" t="s">
        <v>703</v>
      </c>
      <c r="D152" s="476"/>
      <c r="E152" s="476"/>
      <c r="F152" s="476"/>
      <c r="G152" s="476"/>
      <c r="H152" s="476"/>
      <c r="I152" s="476"/>
      <c r="J152" s="476"/>
      <c r="K152" s="476"/>
      <c r="L152" s="476"/>
      <c r="M152" s="477"/>
      <c r="N152" s="476"/>
      <c r="O152" s="476"/>
    </row>
    <row r="153" spans="1:15" s="421" customFormat="1" ht="12" customHeight="1">
      <c r="A153" s="481">
        <v>16.2</v>
      </c>
      <c r="B153" s="475"/>
      <c r="C153" s="482" t="s">
        <v>704</v>
      </c>
      <c r="D153" s="476"/>
      <c r="E153" s="476"/>
      <c r="F153" s="476"/>
      <c r="G153" s="476"/>
      <c r="H153" s="476"/>
      <c r="I153" s="476"/>
      <c r="J153" s="476"/>
      <c r="K153" s="476"/>
      <c r="L153" s="476"/>
      <c r="M153" s="477"/>
      <c r="N153" s="476"/>
      <c r="O153" s="476"/>
    </row>
    <row r="154" spans="1:15" s="421" customFormat="1" ht="12" customHeight="1">
      <c r="A154" s="422">
        <v>16.3</v>
      </c>
      <c r="B154" s="475"/>
      <c r="C154" s="482" t="s">
        <v>705</v>
      </c>
      <c r="D154" s="476"/>
      <c r="E154" s="476"/>
      <c r="F154" s="476"/>
      <c r="G154" s="476"/>
      <c r="H154" s="476"/>
      <c r="I154" s="476"/>
      <c r="J154" s="476"/>
      <c r="K154" s="476"/>
      <c r="L154" s="476"/>
      <c r="M154" s="477"/>
      <c r="N154" s="476"/>
      <c r="O154" s="476"/>
    </row>
    <row r="155" spans="1:15" s="421" customFormat="1" ht="12" customHeight="1">
      <c r="A155" s="482">
        <v>16.399999999999999</v>
      </c>
      <c r="B155" s="475"/>
      <c r="C155" s="482" t="s">
        <v>706</v>
      </c>
      <c r="D155" s="476"/>
      <c r="E155" s="476"/>
      <c r="F155" s="476"/>
      <c r="G155" s="476"/>
      <c r="H155" s="476"/>
      <c r="I155" s="476"/>
      <c r="J155" s="476"/>
      <c r="K155" s="476"/>
      <c r="L155" s="476"/>
      <c r="M155" s="477"/>
      <c r="N155" s="476"/>
      <c r="O155" s="476"/>
    </row>
    <row r="156" spans="1:15" s="421" customFormat="1" ht="12" customHeight="1">
      <c r="A156" s="481">
        <v>16.5</v>
      </c>
      <c r="B156" s="475"/>
      <c r="C156" s="423" t="s">
        <v>707</v>
      </c>
      <c r="D156" s="476"/>
      <c r="E156" s="476"/>
      <c r="F156" s="476"/>
      <c r="G156" s="476"/>
      <c r="H156" s="476"/>
      <c r="I156" s="476"/>
      <c r="J156" s="476"/>
      <c r="K156" s="476"/>
      <c r="L156" s="476"/>
      <c r="M156" s="477"/>
      <c r="N156" s="476"/>
      <c r="O156" s="476"/>
    </row>
    <row r="157" spans="1:15" s="421" customFormat="1" ht="12" customHeight="1">
      <c r="A157" s="481">
        <v>16.600000000000001</v>
      </c>
      <c r="B157" s="475"/>
      <c r="C157" s="423" t="s">
        <v>708</v>
      </c>
      <c r="D157" s="476"/>
      <c r="E157" s="476"/>
      <c r="F157" s="476"/>
      <c r="G157" s="476"/>
      <c r="H157" s="476"/>
      <c r="I157" s="476"/>
      <c r="J157" s="476"/>
      <c r="K157" s="476"/>
      <c r="L157" s="476"/>
      <c r="M157" s="477"/>
      <c r="N157" s="476"/>
      <c r="O157" s="476"/>
    </row>
    <row r="158" spans="1:15" s="421" customFormat="1" ht="12" customHeight="1">
      <c r="A158" s="422">
        <v>16.7</v>
      </c>
      <c r="B158" s="457"/>
      <c r="C158" s="423" t="s">
        <v>709</v>
      </c>
      <c r="D158" s="458"/>
      <c r="E158" s="458"/>
      <c r="F158" s="458"/>
      <c r="G158" s="458"/>
      <c r="H158" s="458"/>
      <c r="I158" s="458"/>
      <c r="J158" s="458"/>
      <c r="K158" s="458"/>
      <c r="L158" s="458"/>
      <c r="M158" s="459"/>
      <c r="N158" s="458"/>
      <c r="O158" s="458"/>
    </row>
    <row r="159" spans="1:15" s="421" customFormat="1" ht="12" customHeight="1">
      <c r="A159" s="482">
        <v>16.8</v>
      </c>
      <c r="B159" s="457"/>
      <c r="C159" s="423" t="s">
        <v>710</v>
      </c>
      <c r="D159" s="458"/>
      <c r="E159" s="458"/>
      <c r="F159" s="458"/>
      <c r="G159" s="458"/>
      <c r="H159" s="458"/>
      <c r="I159" s="458"/>
      <c r="J159" s="458"/>
      <c r="K159" s="458"/>
      <c r="L159" s="458"/>
      <c r="M159" s="459"/>
      <c r="N159" s="458"/>
      <c r="O159" s="458"/>
    </row>
    <row r="160" spans="1:15" s="421" customFormat="1" ht="12" customHeight="1">
      <c r="A160" s="484"/>
      <c r="B160" s="405"/>
      <c r="C160" s="487"/>
      <c r="D160" s="462"/>
      <c r="E160" s="462"/>
      <c r="F160" s="462"/>
      <c r="G160" s="462"/>
      <c r="H160" s="462"/>
      <c r="I160" s="462"/>
      <c r="J160" s="462"/>
      <c r="K160" s="462"/>
      <c r="L160" s="462"/>
      <c r="M160" s="463"/>
      <c r="N160" s="462"/>
      <c r="O160" s="462"/>
    </row>
    <row r="161" spans="1:15" s="421" customFormat="1" ht="12" customHeight="1">
      <c r="A161" s="474">
        <v>17</v>
      </c>
      <c r="B161" s="475"/>
      <c r="C161" s="454" t="s">
        <v>711</v>
      </c>
      <c r="D161" s="455"/>
      <c r="E161" s="455"/>
      <c r="F161" s="455"/>
      <c r="G161" s="455"/>
      <c r="H161" s="455"/>
      <c r="I161" s="455"/>
      <c r="J161" s="455"/>
      <c r="K161" s="455"/>
      <c r="L161" s="455"/>
      <c r="M161" s="456"/>
      <c r="N161" s="455"/>
      <c r="O161" s="455"/>
    </row>
    <row r="162" spans="1:15" s="421" customFormat="1" ht="12" customHeight="1">
      <c r="A162" s="422">
        <v>17.100000000000001</v>
      </c>
      <c r="B162" s="475"/>
      <c r="C162" s="488" t="s">
        <v>712</v>
      </c>
      <c r="D162" s="458"/>
      <c r="E162" s="458"/>
      <c r="F162" s="458"/>
      <c r="G162" s="458"/>
      <c r="H162" s="458"/>
      <c r="I162" s="458"/>
      <c r="J162" s="458"/>
      <c r="K162" s="458"/>
      <c r="L162" s="458"/>
      <c r="M162" s="459"/>
      <c r="N162" s="458"/>
      <c r="O162" s="458"/>
    </row>
    <row r="163" spans="1:15" s="421" customFormat="1" ht="12" customHeight="1">
      <c r="A163" s="422">
        <v>17.2</v>
      </c>
      <c r="B163" s="475"/>
      <c r="C163" s="488" t="s">
        <v>713</v>
      </c>
      <c r="D163" s="458"/>
      <c r="E163" s="458"/>
      <c r="F163" s="458"/>
      <c r="G163" s="458"/>
      <c r="H163" s="458"/>
      <c r="I163" s="458"/>
      <c r="J163" s="458"/>
      <c r="K163" s="458"/>
      <c r="L163" s="458"/>
      <c r="M163" s="459"/>
      <c r="N163" s="458"/>
      <c r="O163" s="458"/>
    </row>
    <row r="164" spans="1:15" s="421" customFormat="1" ht="12" customHeight="1">
      <c r="A164" s="422">
        <v>17.3</v>
      </c>
      <c r="B164" s="475"/>
      <c r="C164" s="488" t="s">
        <v>714</v>
      </c>
      <c r="D164" s="458"/>
      <c r="E164" s="458"/>
      <c r="F164" s="458"/>
      <c r="G164" s="458"/>
      <c r="H164" s="458"/>
      <c r="I164" s="458"/>
      <c r="J164" s="458"/>
      <c r="K164" s="458"/>
      <c r="L164" s="458"/>
      <c r="M164" s="459"/>
      <c r="N164" s="458"/>
      <c r="O164" s="458"/>
    </row>
    <row r="165" spans="1:15" s="421" customFormat="1" ht="12" customHeight="1">
      <c r="A165" s="422">
        <v>17.399999999999999</v>
      </c>
      <c r="B165" s="475"/>
      <c r="C165" s="488" t="s">
        <v>715</v>
      </c>
      <c r="D165" s="458"/>
      <c r="E165" s="458"/>
      <c r="F165" s="458"/>
      <c r="G165" s="458"/>
      <c r="H165" s="458"/>
      <c r="I165" s="458"/>
      <c r="J165" s="458"/>
      <c r="K165" s="458"/>
      <c r="L165" s="458"/>
      <c r="M165" s="459"/>
      <c r="N165" s="458"/>
      <c r="O165" s="458"/>
    </row>
    <row r="166" spans="1:15" s="421" customFormat="1" ht="12" customHeight="1">
      <c r="A166" s="422">
        <v>17.5</v>
      </c>
      <c r="B166" s="475"/>
      <c r="C166" s="488" t="s">
        <v>716</v>
      </c>
      <c r="D166" s="458"/>
      <c r="E166" s="458"/>
      <c r="F166" s="458"/>
      <c r="G166" s="458"/>
      <c r="H166" s="458"/>
      <c r="I166" s="458"/>
      <c r="J166" s="458"/>
      <c r="K166" s="458"/>
      <c r="L166" s="458"/>
      <c r="M166" s="459"/>
      <c r="N166" s="458"/>
      <c r="O166" s="458"/>
    </row>
    <row r="167" spans="1:15" s="421" customFormat="1" ht="12" customHeight="1">
      <c r="A167" s="422">
        <v>17.600000000000001</v>
      </c>
      <c r="B167" s="475"/>
      <c r="C167" s="488" t="s">
        <v>717</v>
      </c>
      <c r="D167" s="458"/>
      <c r="E167" s="458"/>
      <c r="F167" s="458"/>
      <c r="G167" s="458"/>
      <c r="H167" s="458"/>
      <c r="I167" s="458"/>
      <c r="J167" s="458"/>
      <c r="K167" s="458"/>
      <c r="L167" s="458"/>
      <c r="M167" s="459"/>
      <c r="N167" s="458"/>
      <c r="O167" s="458"/>
    </row>
    <row r="168" spans="1:15" s="421" customFormat="1" ht="12" customHeight="1">
      <c r="A168" s="484"/>
      <c r="B168" s="405"/>
      <c r="C168" s="487"/>
      <c r="D168" s="462"/>
      <c r="E168" s="462"/>
      <c r="F168" s="462"/>
      <c r="G168" s="462"/>
      <c r="H168" s="462"/>
      <c r="I168" s="462"/>
      <c r="J168" s="462"/>
      <c r="K168" s="462"/>
      <c r="L168" s="462"/>
      <c r="M168" s="463"/>
      <c r="N168" s="462"/>
      <c r="O168" s="462"/>
    </row>
    <row r="169" spans="1:15" s="421" customFormat="1" ht="12" customHeight="1">
      <c r="A169" s="474">
        <v>18</v>
      </c>
      <c r="B169" s="475"/>
      <c r="C169" s="413" t="s">
        <v>718</v>
      </c>
      <c r="D169" s="455"/>
      <c r="E169" s="455"/>
      <c r="F169" s="455"/>
      <c r="G169" s="455"/>
      <c r="H169" s="455"/>
      <c r="I169" s="455"/>
      <c r="J169" s="455"/>
      <c r="K169" s="455"/>
      <c r="L169" s="455"/>
      <c r="M169" s="456"/>
      <c r="N169" s="455"/>
      <c r="O169" s="455"/>
    </row>
    <row r="170" spans="1:15" s="421" customFormat="1" ht="12" customHeight="1">
      <c r="A170" s="436">
        <v>18.100000000000001</v>
      </c>
      <c r="B170" s="475"/>
      <c r="C170" s="423" t="s">
        <v>719</v>
      </c>
      <c r="D170" s="458"/>
      <c r="E170" s="458"/>
      <c r="F170" s="458"/>
      <c r="G170" s="458"/>
      <c r="H170" s="458"/>
      <c r="I170" s="458"/>
      <c r="J170" s="458"/>
      <c r="K170" s="458"/>
      <c r="L170" s="458"/>
      <c r="M170" s="459"/>
      <c r="N170" s="458"/>
      <c r="O170" s="458"/>
    </row>
    <row r="171" spans="1:15" s="421" customFormat="1" ht="12" customHeight="1">
      <c r="A171" s="422">
        <v>18.2</v>
      </c>
      <c r="B171" s="475"/>
      <c r="C171" s="478" t="s">
        <v>720</v>
      </c>
      <c r="D171" s="458"/>
      <c r="E171" s="458"/>
      <c r="F171" s="458"/>
      <c r="G171" s="458"/>
      <c r="H171" s="458"/>
      <c r="I171" s="458"/>
      <c r="J171" s="458"/>
      <c r="K171" s="458"/>
      <c r="L171" s="458"/>
      <c r="M171" s="459"/>
      <c r="N171" s="458"/>
      <c r="O171" s="458"/>
    </row>
    <row r="172" spans="1:15" s="421" customFormat="1" ht="12" customHeight="1">
      <c r="A172" s="422">
        <v>18.3</v>
      </c>
      <c r="B172" s="475"/>
      <c r="C172" s="478" t="s">
        <v>721</v>
      </c>
      <c r="D172" s="458"/>
      <c r="E172" s="458"/>
      <c r="F172" s="458"/>
      <c r="G172" s="458"/>
      <c r="H172" s="458"/>
      <c r="I172" s="458"/>
      <c r="J172" s="458"/>
      <c r="K172" s="458"/>
      <c r="L172" s="458"/>
      <c r="M172" s="459"/>
      <c r="N172" s="458"/>
      <c r="O172" s="458"/>
    </row>
    <row r="173" spans="1:15" s="421" customFormat="1" ht="22.5" customHeight="1">
      <c r="A173" s="436">
        <v>18.399999999999999</v>
      </c>
      <c r="B173" s="475"/>
      <c r="C173" s="489" t="s">
        <v>722</v>
      </c>
      <c r="D173" s="458"/>
      <c r="E173" s="458"/>
      <c r="F173" s="458"/>
      <c r="G173" s="458"/>
      <c r="H173" s="458"/>
      <c r="I173" s="458"/>
      <c r="J173" s="458"/>
      <c r="K173" s="458"/>
      <c r="L173" s="458"/>
      <c r="M173" s="459"/>
      <c r="N173" s="458"/>
      <c r="O173" s="458"/>
    </row>
    <row r="174" spans="1:15" s="421" customFormat="1" ht="12" customHeight="1">
      <c r="A174" s="484"/>
      <c r="B174" s="405"/>
      <c r="C174" s="487"/>
      <c r="D174" s="462"/>
      <c r="E174" s="462"/>
      <c r="F174" s="462"/>
      <c r="G174" s="462"/>
      <c r="H174" s="462"/>
      <c r="I174" s="462"/>
      <c r="J174" s="462"/>
      <c r="K174" s="462"/>
      <c r="L174" s="462"/>
      <c r="M174" s="463"/>
      <c r="N174" s="462"/>
      <c r="O174" s="462"/>
    </row>
    <row r="175" spans="1:15" s="421" customFormat="1" ht="11.25" customHeight="1">
      <c r="A175" s="474">
        <v>19</v>
      </c>
      <c r="B175" s="475"/>
      <c r="C175" s="413" t="s">
        <v>723</v>
      </c>
      <c r="D175" s="448"/>
      <c r="E175" s="448"/>
      <c r="F175" s="448"/>
      <c r="G175" s="448"/>
      <c r="H175" s="448"/>
      <c r="I175" s="448"/>
      <c r="J175" s="448"/>
      <c r="K175" s="448"/>
      <c r="L175" s="448"/>
      <c r="M175" s="449"/>
      <c r="N175" s="448"/>
      <c r="O175" s="448"/>
    </row>
    <row r="176" spans="1:15" s="421" customFormat="1" ht="12" customHeight="1">
      <c r="A176" s="481">
        <v>19.100000000000001</v>
      </c>
      <c r="B176" s="475"/>
      <c r="C176" s="478" t="s">
        <v>724</v>
      </c>
      <c r="D176" s="458"/>
      <c r="E176" s="458"/>
      <c r="F176" s="458"/>
      <c r="G176" s="458"/>
      <c r="H176" s="458"/>
      <c r="I176" s="458"/>
      <c r="J176" s="458"/>
      <c r="K176" s="458"/>
      <c r="L176" s="458"/>
      <c r="M176" s="459"/>
      <c r="N176" s="458"/>
      <c r="O176" s="458"/>
    </row>
    <row r="177" spans="1:15" s="421" customFormat="1" ht="12" customHeight="1">
      <c r="A177" s="481">
        <v>19.2</v>
      </c>
      <c r="B177" s="475"/>
      <c r="C177" s="478" t="s">
        <v>704</v>
      </c>
      <c r="D177" s="476"/>
      <c r="E177" s="476"/>
      <c r="F177" s="476"/>
      <c r="G177" s="476"/>
      <c r="H177" s="476"/>
      <c r="I177" s="476"/>
      <c r="J177" s="476"/>
      <c r="K177" s="476"/>
      <c r="L177" s="476"/>
      <c r="M177" s="477"/>
      <c r="N177" s="476"/>
      <c r="O177" s="476"/>
    </row>
    <row r="178" spans="1:15" s="421" customFormat="1" ht="12" customHeight="1">
      <c r="A178" s="481">
        <v>19.3</v>
      </c>
      <c r="B178" s="475"/>
      <c r="C178" s="478" t="s">
        <v>725</v>
      </c>
      <c r="D178" s="476"/>
      <c r="E178" s="476"/>
      <c r="F178" s="476"/>
      <c r="G178" s="476"/>
      <c r="H178" s="476"/>
      <c r="I178" s="476"/>
      <c r="J178" s="476"/>
      <c r="K178" s="476"/>
      <c r="L178" s="476"/>
      <c r="M178" s="477"/>
      <c r="N178" s="476"/>
      <c r="O178" s="476"/>
    </row>
    <row r="179" spans="1:15" s="421" customFormat="1" ht="12" customHeight="1">
      <c r="A179" s="481">
        <v>19.399999999999999</v>
      </c>
      <c r="B179" s="475"/>
      <c r="C179" s="478" t="s">
        <v>706</v>
      </c>
      <c r="D179" s="476"/>
      <c r="E179" s="476"/>
      <c r="F179" s="476"/>
      <c r="G179" s="476"/>
      <c r="H179" s="476"/>
      <c r="I179" s="476"/>
      <c r="J179" s="476"/>
      <c r="K179" s="476"/>
      <c r="L179" s="476"/>
      <c r="M179" s="477"/>
      <c r="N179" s="476"/>
      <c r="O179" s="476"/>
    </row>
    <row r="180" spans="1:15" s="421" customFormat="1" ht="12" customHeight="1">
      <c r="A180" s="490"/>
      <c r="B180" s="491"/>
      <c r="C180" s="440"/>
      <c r="D180" s="479"/>
      <c r="E180" s="479"/>
      <c r="F180" s="479"/>
      <c r="G180" s="479"/>
      <c r="H180" s="479"/>
      <c r="I180" s="479"/>
      <c r="J180" s="479"/>
      <c r="K180" s="479"/>
      <c r="L180" s="479"/>
      <c r="M180" s="480"/>
      <c r="N180" s="479"/>
      <c r="O180" s="479"/>
    </row>
    <row r="181" spans="1:15" s="421" customFormat="1" ht="12" customHeight="1">
      <c r="A181" s="474">
        <v>20</v>
      </c>
      <c r="B181" s="475"/>
      <c r="C181" s="454" t="s">
        <v>726</v>
      </c>
      <c r="D181" s="455"/>
      <c r="E181" s="455"/>
      <c r="F181" s="455"/>
      <c r="G181" s="455"/>
      <c r="H181" s="455"/>
      <c r="I181" s="455"/>
      <c r="J181" s="455"/>
      <c r="K181" s="455"/>
      <c r="L181" s="455"/>
      <c r="M181" s="456"/>
      <c r="N181" s="455"/>
      <c r="O181" s="455"/>
    </row>
    <row r="182" spans="1:15" s="421" customFormat="1" ht="12" customHeight="1">
      <c r="A182" s="436">
        <v>20.100000000000001</v>
      </c>
      <c r="B182" s="475"/>
      <c r="C182" s="434" t="s">
        <v>727</v>
      </c>
      <c r="D182" s="458"/>
      <c r="E182" s="458"/>
      <c r="F182" s="458"/>
      <c r="G182" s="458"/>
      <c r="H182" s="458"/>
      <c r="I182" s="458"/>
      <c r="J182" s="458"/>
      <c r="K182" s="458"/>
      <c r="L182" s="458"/>
      <c r="M182" s="459"/>
      <c r="N182" s="458"/>
      <c r="O182" s="458"/>
    </row>
    <row r="183" spans="1:15" s="421" customFormat="1" ht="12" customHeight="1">
      <c r="A183" s="422">
        <v>20.2</v>
      </c>
      <c r="B183" s="475"/>
      <c r="C183" s="434" t="s">
        <v>728</v>
      </c>
      <c r="D183" s="476"/>
      <c r="E183" s="476"/>
      <c r="F183" s="476"/>
      <c r="G183" s="476"/>
      <c r="H183" s="476"/>
      <c r="I183" s="476"/>
      <c r="J183" s="476"/>
      <c r="K183" s="476"/>
      <c r="L183" s="476"/>
      <c r="M183" s="477"/>
      <c r="N183" s="476"/>
      <c r="O183" s="476"/>
    </row>
    <row r="184" spans="1:15" s="421" customFormat="1" ht="12" customHeight="1">
      <c r="A184" s="492">
        <v>20.3</v>
      </c>
      <c r="B184" s="475"/>
      <c r="C184" s="434" t="s">
        <v>729</v>
      </c>
      <c r="D184" s="476"/>
      <c r="E184" s="476"/>
      <c r="F184" s="476"/>
      <c r="G184" s="476"/>
      <c r="H184" s="476"/>
      <c r="I184" s="476"/>
      <c r="J184" s="476"/>
      <c r="K184" s="476"/>
      <c r="L184" s="476"/>
      <c r="M184" s="477"/>
      <c r="N184" s="476"/>
      <c r="O184" s="476"/>
    </row>
    <row r="185" spans="1:15" s="421" customFormat="1" ht="12" customHeight="1">
      <c r="A185" s="436">
        <v>20.399999999999999</v>
      </c>
      <c r="B185" s="475"/>
      <c r="C185" s="493" t="s">
        <v>730</v>
      </c>
      <c r="D185" s="458"/>
      <c r="E185" s="458"/>
      <c r="F185" s="458"/>
      <c r="G185" s="458"/>
      <c r="H185" s="458"/>
      <c r="I185" s="458"/>
      <c r="J185" s="458"/>
      <c r="K185" s="458"/>
      <c r="L185" s="458"/>
      <c r="M185" s="459"/>
      <c r="N185" s="458"/>
      <c r="O185" s="458"/>
    </row>
    <row r="186" spans="1:15" s="421" customFormat="1" ht="12" customHeight="1">
      <c r="A186" s="422">
        <v>20.5</v>
      </c>
      <c r="B186" s="475"/>
      <c r="C186" s="494" t="s">
        <v>731</v>
      </c>
      <c r="D186" s="458"/>
      <c r="E186" s="458"/>
      <c r="F186" s="458"/>
      <c r="G186" s="458"/>
      <c r="H186" s="458"/>
      <c r="I186" s="458"/>
      <c r="J186" s="458"/>
      <c r="K186" s="458"/>
      <c r="L186" s="458"/>
      <c r="M186" s="459"/>
      <c r="N186" s="458"/>
      <c r="O186" s="458"/>
    </row>
    <row r="187" spans="1:15" s="421" customFormat="1" ht="12" customHeight="1">
      <c r="A187" s="471"/>
      <c r="B187" s="405"/>
      <c r="C187" s="495"/>
      <c r="D187" s="462"/>
      <c r="E187" s="462"/>
      <c r="F187" s="462"/>
      <c r="G187" s="462"/>
      <c r="H187" s="462"/>
      <c r="I187" s="462"/>
      <c r="J187" s="462"/>
      <c r="K187" s="462"/>
      <c r="L187" s="462"/>
      <c r="M187" s="463"/>
      <c r="N187" s="462"/>
      <c r="O187" s="462"/>
    </row>
    <row r="188" spans="1:15" s="421" customFormat="1" ht="12" customHeight="1">
      <c r="A188" s="496">
        <v>21</v>
      </c>
      <c r="B188" s="475"/>
      <c r="C188" s="413" t="s">
        <v>732</v>
      </c>
      <c r="D188" s="455"/>
      <c r="E188" s="455"/>
      <c r="F188" s="455"/>
      <c r="G188" s="455"/>
      <c r="H188" s="455"/>
      <c r="I188" s="455"/>
      <c r="J188" s="455"/>
      <c r="K188" s="455"/>
      <c r="L188" s="455"/>
      <c r="M188" s="456"/>
      <c r="N188" s="455"/>
      <c r="O188" s="455"/>
    </row>
    <row r="189" spans="1:15" s="421" customFormat="1" ht="22.5" customHeight="1">
      <c r="A189" s="436">
        <v>21.1</v>
      </c>
      <c r="B189" s="475"/>
      <c r="C189" s="489" t="s">
        <v>733</v>
      </c>
      <c r="D189" s="458"/>
      <c r="E189" s="458"/>
      <c r="F189" s="458"/>
      <c r="G189" s="458"/>
      <c r="H189" s="458"/>
      <c r="I189" s="458"/>
      <c r="J189" s="458"/>
      <c r="K189" s="458"/>
      <c r="L189" s="458"/>
      <c r="M189" s="459"/>
      <c r="N189" s="458"/>
      <c r="O189" s="458"/>
    </row>
    <row r="190" spans="1:15" s="421" customFormat="1" ht="12" customHeight="1">
      <c r="A190" s="497">
        <v>21.2</v>
      </c>
      <c r="B190" s="475"/>
      <c r="C190" s="478" t="s">
        <v>734</v>
      </c>
      <c r="D190" s="458"/>
      <c r="E190" s="458"/>
      <c r="F190" s="458"/>
      <c r="G190" s="458"/>
      <c r="H190" s="458"/>
      <c r="I190" s="458"/>
      <c r="J190" s="458"/>
      <c r="K190" s="458"/>
      <c r="L190" s="458"/>
      <c r="M190" s="459"/>
      <c r="N190" s="458"/>
      <c r="O190" s="458"/>
    </row>
    <row r="191" spans="1:15" s="421" customFormat="1" ht="12" customHeight="1">
      <c r="A191" s="464">
        <v>21.3</v>
      </c>
      <c r="B191" s="475"/>
      <c r="C191" s="478" t="s">
        <v>735</v>
      </c>
      <c r="D191" s="498"/>
      <c r="E191" s="498"/>
      <c r="F191" s="498"/>
      <c r="G191" s="498"/>
      <c r="H191" s="498"/>
      <c r="I191" s="498"/>
      <c r="J191" s="498"/>
      <c r="K191" s="498"/>
      <c r="L191" s="498"/>
      <c r="M191" s="499"/>
      <c r="N191" s="498"/>
      <c r="O191" s="498"/>
    </row>
    <row r="192" spans="1:15" s="421" customFormat="1" ht="12" customHeight="1">
      <c r="A192" s="464">
        <v>21.4</v>
      </c>
      <c r="B192" s="475"/>
      <c r="C192" s="478" t="s">
        <v>736</v>
      </c>
      <c r="D192" s="498"/>
      <c r="E192" s="498"/>
      <c r="F192" s="498"/>
      <c r="G192" s="498"/>
      <c r="H192" s="498"/>
      <c r="I192" s="498"/>
      <c r="J192" s="498"/>
      <c r="K192" s="498"/>
      <c r="L192" s="498"/>
      <c r="M192" s="499"/>
      <c r="N192" s="498"/>
      <c r="O192" s="498"/>
    </row>
    <row r="193" spans="1:15" s="421" customFormat="1" ht="12" customHeight="1">
      <c r="A193" s="464">
        <v>21.5</v>
      </c>
      <c r="B193" s="475"/>
      <c r="C193" s="478" t="s">
        <v>737</v>
      </c>
      <c r="D193" s="498"/>
      <c r="E193" s="498"/>
      <c r="F193" s="498"/>
      <c r="G193" s="498"/>
      <c r="H193" s="498"/>
      <c r="I193" s="498"/>
      <c r="J193" s="498"/>
      <c r="K193" s="498"/>
      <c r="L193" s="498"/>
      <c r="M193" s="499"/>
      <c r="N193" s="498"/>
      <c r="O193" s="498"/>
    </row>
    <row r="194" spans="1:15" s="421" customFormat="1" ht="12" customHeight="1">
      <c r="A194" s="464">
        <v>21.6</v>
      </c>
      <c r="B194" s="475"/>
      <c r="C194" s="478" t="s">
        <v>738</v>
      </c>
      <c r="D194" s="498"/>
      <c r="E194" s="498"/>
      <c r="F194" s="498"/>
      <c r="G194" s="498"/>
      <c r="H194" s="498"/>
      <c r="I194" s="498"/>
      <c r="J194" s="498"/>
      <c r="K194" s="498"/>
      <c r="L194" s="498"/>
      <c r="M194" s="499"/>
      <c r="N194" s="498"/>
      <c r="O194" s="498"/>
    </row>
    <row r="195" spans="1:15" s="421" customFormat="1" ht="12" customHeight="1">
      <c r="A195" s="464">
        <v>21.7</v>
      </c>
      <c r="B195" s="475"/>
      <c r="C195" s="423" t="s">
        <v>739</v>
      </c>
      <c r="D195" s="458"/>
      <c r="E195" s="458"/>
      <c r="F195" s="458"/>
      <c r="G195" s="458"/>
      <c r="H195" s="458"/>
      <c r="I195" s="458"/>
      <c r="J195" s="458"/>
      <c r="K195" s="458"/>
      <c r="L195" s="458"/>
      <c r="M195" s="459"/>
      <c r="N195" s="458"/>
      <c r="O195" s="458"/>
    </row>
    <row r="196" spans="1:15" s="421" customFormat="1" ht="12" customHeight="1">
      <c r="A196" s="464">
        <v>21.8</v>
      </c>
      <c r="B196" s="475"/>
      <c r="C196" s="478" t="s">
        <v>740</v>
      </c>
      <c r="D196" s="458"/>
      <c r="E196" s="458"/>
      <c r="F196" s="458"/>
      <c r="G196" s="458"/>
      <c r="H196" s="458"/>
      <c r="I196" s="458"/>
      <c r="J196" s="458"/>
      <c r="K196" s="458"/>
      <c r="L196" s="458"/>
      <c r="M196" s="459"/>
      <c r="N196" s="458"/>
      <c r="O196" s="458"/>
    </row>
    <row r="197" spans="1:15" s="500" customFormat="1" ht="12" customHeight="1">
      <c r="A197" s="464">
        <v>21.9</v>
      </c>
      <c r="B197" s="475"/>
      <c r="C197" s="478" t="s">
        <v>741</v>
      </c>
      <c r="D197" s="498"/>
      <c r="E197" s="498"/>
      <c r="F197" s="498"/>
      <c r="G197" s="498"/>
      <c r="H197" s="498"/>
      <c r="I197" s="498"/>
      <c r="J197" s="498"/>
      <c r="K197" s="498"/>
      <c r="L197" s="498"/>
      <c r="M197" s="499"/>
      <c r="N197" s="498"/>
      <c r="O197" s="498"/>
    </row>
    <row r="198" spans="1:15" s="421" customFormat="1" ht="12" customHeight="1">
      <c r="A198" s="501">
        <v>21.1</v>
      </c>
      <c r="B198" s="457"/>
      <c r="C198" s="434" t="s">
        <v>742</v>
      </c>
      <c r="D198" s="498"/>
      <c r="E198" s="498"/>
      <c r="F198" s="498"/>
      <c r="G198" s="498"/>
      <c r="H198" s="498"/>
      <c r="I198" s="498"/>
      <c r="J198" s="498"/>
      <c r="K198" s="498"/>
      <c r="L198" s="498"/>
      <c r="M198" s="499"/>
      <c r="N198" s="498"/>
      <c r="O198" s="498"/>
    </row>
    <row r="199" spans="1:15" s="421" customFormat="1" ht="12" customHeight="1">
      <c r="A199" s="501">
        <v>21.11</v>
      </c>
      <c r="B199" s="457"/>
      <c r="C199" s="478" t="s">
        <v>743</v>
      </c>
      <c r="D199" s="498"/>
      <c r="E199" s="498"/>
      <c r="F199" s="498"/>
      <c r="G199" s="498"/>
      <c r="H199" s="498"/>
      <c r="I199" s="498"/>
      <c r="J199" s="498"/>
      <c r="K199" s="498"/>
      <c r="L199" s="498"/>
      <c r="M199" s="499"/>
      <c r="N199" s="498"/>
      <c r="O199" s="498"/>
    </row>
    <row r="200" spans="1:15" s="421" customFormat="1" ht="12" customHeight="1">
      <c r="A200" s="444"/>
      <c r="B200" s="405"/>
      <c r="C200" s="502"/>
      <c r="D200" s="503"/>
      <c r="E200" s="503"/>
      <c r="F200" s="503"/>
      <c r="G200" s="503"/>
      <c r="H200" s="503"/>
      <c r="I200" s="503"/>
      <c r="J200" s="503"/>
      <c r="K200" s="503"/>
      <c r="L200" s="503"/>
      <c r="M200" s="504"/>
      <c r="N200" s="503"/>
      <c r="O200" s="503"/>
    </row>
    <row r="201" spans="1:15" s="421" customFormat="1" ht="12" customHeight="1">
      <c r="A201" s="496">
        <v>22</v>
      </c>
      <c r="B201" s="475"/>
      <c r="C201" s="413" t="s">
        <v>744</v>
      </c>
      <c r="D201" s="455"/>
      <c r="E201" s="455"/>
      <c r="F201" s="455"/>
      <c r="G201" s="455"/>
      <c r="H201" s="455"/>
      <c r="I201" s="455"/>
      <c r="J201" s="455"/>
      <c r="K201" s="455"/>
      <c r="L201" s="455"/>
      <c r="M201" s="456"/>
      <c r="N201" s="455"/>
      <c r="O201" s="455"/>
    </row>
    <row r="202" spans="1:15" s="421" customFormat="1" ht="12" customHeight="1">
      <c r="A202" s="505">
        <v>22.1</v>
      </c>
      <c r="B202" s="475"/>
      <c r="C202" s="435" t="s">
        <v>745</v>
      </c>
      <c r="D202" s="476"/>
      <c r="E202" s="476"/>
      <c r="F202" s="476"/>
      <c r="G202" s="476"/>
      <c r="H202" s="476"/>
      <c r="I202" s="476"/>
      <c r="J202" s="476"/>
      <c r="K202" s="476"/>
      <c r="L202" s="476"/>
      <c r="M202" s="477"/>
      <c r="N202" s="476"/>
      <c r="O202" s="476"/>
    </row>
    <row r="203" spans="1:15" s="421" customFormat="1" ht="12" customHeight="1">
      <c r="A203" s="505">
        <v>22.2</v>
      </c>
      <c r="B203" s="475"/>
      <c r="C203" s="435" t="s">
        <v>746</v>
      </c>
      <c r="D203" s="476"/>
      <c r="E203" s="476"/>
      <c r="F203" s="476"/>
      <c r="G203" s="476"/>
      <c r="H203" s="476"/>
      <c r="I203" s="476"/>
      <c r="J203" s="476"/>
      <c r="K203" s="476"/>
      <c r="L203" s="476"/>
      <c r="M203" s="477"/>
      <c r="N203" s="476"/>
      <c r="O203" s="476"/>
    </row>
    <row r="204" spans="1:15" s="421" customFormat="1" ht="12" customHeight="1">
      <c r="A204" s="505">
        <v>22.3</v>
      </c>
      <c r="B204" s="475"/>
      <c r="C204" s="435" t="s">
        <v>747</v>
      </c>
      <c r="D204" s="476"/>
      <c r="E204" s="476"/>
      <c r="F204" s="476"/>
      <c r="G204" s="476"/>
      <c r="H204" s="476"/>
      <c r="I204" s="476"/>
      <c r="J204" s="476"/>
      <c r="K204" s="476"/>
      <c r="L204" s="476"/>
      <c r="M204" s="477"/>
      <c r="N204" s="476"/>
      <c r="O204" s="476"/>
    </row>
    <row r="205" spans="1:15" s="421" customFormat="1" ht="12" customHeight="1">
      <c r="A205" s="505">
        <v>22.4</v>
      </c>
      <c r="B205" s="489"/>
      <c r="C205" s="423" t="s">
        <v>748</v>
      </c>
      <c r="D205" s="498"/>
      <c r="E205" s="498"/>
      <c r="F205" s="498"/>
      <c r="G205" s="498"/>
      <c r="H205" s="498"/>
      <c r="I205" s="498"/>
      <c r="J205" s="498"/>
      <c r="K205" s="498"/>
      <c r="L205" s="498"/>
      <c r="M205" s="499"/>
      <c r="N205" s="498"/>
      <c r="O205" s="498"/>
    </row>
    <row r="206" spans="1:15" s="507" customFormat="1" ht="11.25" customHeight="1">
      <c r="A206" s="506">
        <v>22.5</v>
      </c>
      <c r="B206" s="489"/>
      <c r="C206" s="494" t="s">
        <v>749</v>
      </c>
      <c r="D206" s="498"/>
      <c r="E206" s="498"/>
      <c r="F206" s="498"/>
      <c r="G206" s="498"/>
      <c r="H206" s="498"/>
      <c r="I206" s="498"/>
      <c r="J206" s="498"/>
      <c r="K206" s="498"/>
      <c r="L206" s="498"/>
      <c r="M206" s="499"/>
      <c r="N206" s="498"/>
      <c r="O206" s="498"/>
    </row>
    <row r="207" spans="1:15" s="421" customFormat="1" ht="12" customHeight="1">
      <c r="A207" s="505">
        <v>22.6</v>
      </c>
      <c r="B207" s="475"/>
      <c r="C207" s="435" t="s">
        <v>750</v>
      </c>
      <c r="D207" s="476"/>
      <c r="E207" s="476"/>
      <c r="F207" s="476"/>
      <c r="G207" s="476"/>
      <c r="H207" s="476"/>
      <c r="I207" s="476"/>
      <c r="J207" s="476"/>
      <c r="K207" s="476"/>
      <c r="L207" s="476"/>
      <c r="M207" s="477"/>
      <c r="N207" s="476"/>
      <c r="O207" s="476"/>
    </row>
    <row r="208" spans="1:15" s="421" customFormat="1" ht="12" customHeight="1">
      <c r="A208" s="505">
        <v>22.7</v>
      </c>
      <c r="B208" s="475"/>
      <c r="C208" s="435" t="s">
        <v>751</v>
      </c>
      <c r="D208" s="476"/>
      <c r="E208" s="476"/>
      <c r="F208" s="476"/>
      <c r="G208" s="476"/>
      <c r="H208" s="476"/>
      <c r="I208" s="476"/>
      <c r="J208" s="476"/>
      <c r="K208" s="476"/>
      <c r="L208" s="476"/>
      <c r="M208" s="477"/>
      <c r="N208" s="476"/>
      <c r="O208" s="476"/>
    </row>
    <row r="209" spans="1:15" s="421" customFormat="1" ht="12" customHeight="1">
      <c r="A209" s="505">
        <v>22.8</v>
      </c>
      <c r="B209" s="475"/>
      <c r="C209" s="435" t="s">
        <v>752</v>
      </c>
      <c r="D209" s="476"/>
      <c r="E209" s="476"/>
      <c r="F209" s="476"/>
      <c r="G209" s="476"/>
      <c r="H209" s="476"/>
      <c r="I209" s="476"/>
      <c r="J209" s="476"/>
      <c r="K209" s="476"/>
      <c r="L209" s="476"/>
      <c r="M209" s="477"/>
      <c r="N209" s="476"/>
      <c r="O209" s="476"/>
    </row>
    <row r="210" spans="1:15" s="421" customFormat="1" ht="12" customHeight="1">
      <c r="A210" s="444"/>
      <c r="B210" s="405"/>
      <c r="C210" s="502"/>
      <c r="D210" s="503"/>
      <c r="E210" s="503"/>
      <c r="F210" s="503"/>
      <c r="G210" s="503"/>
      <c r="H210" s="503"/>
      <c r="I210" s="503"/>
      <c r="J210" s="503"/>
      <c r="K210" s="503"/>
      <c r="L210" s="503"/>
      <c r="M210" s="504"/>
      <c r="N210" s="503"/>
      <c r="O210" s="503"/>
    </row>
    <row r="211" spans="1:15" s="421" customFormat="1" ht="12" customHeight="1">
      <c r="A211" s="496">
        <v>23</v>
      </c>
      <c r="B211" s="475"/>
      <c r="C211" s="454" t="s">
        <v>753</v>
      </c>
      <c r="D211" s="455"/>
      <c r="E211" s="455"/>
      <c r="F211" s="455"/>
      <c r="G211" s="455"/>
      <c r="H211" s="455"/>
      <c r="I211" s="455"/>
      <c r="J211" s="455"/>
      <c r="K211" s="455"/>
      <c r="L211" s="455"/>
      <c r="M211" s="456"/>
      <c r="N211" s="455"/>
      <c r="O211" s="455"/>
    </row>
    <row r="212" spans="1:15" s="421" customFormat="1" ht="12" customHeight="1">
      <c r="A212" s="505">
        <v>23.1</v>
      </c>
      <c r="B212" s="489"/>
      <c r="C212" s="434" t="s">
        <v>754</v>
      </c>
      <c r="D212" s="498"/>
      <c r="E212" s="498"/>
      <c r="F212" s="498"/>
      <c r="G212" s="498"/>
      <c r="H212" s="498"/>
      <c r="I212" s="498"/>
      <c r="J212" s="498"/>
      <c r="K212" s="498"/>
      <c r="L212" s="498"/>
      <c r="M212" s="499"/>
      <c r="N212" s="498"/>
      <c r="O212" s="498"/>
    </row>
    <row r="213" spans="1:15" s="507" customFormat="1" ht="12" customHeight="1">
      <c r="A213" s="505">
        <v>23.2</v>
      </c>
      <c r="B213" s="489"/>
      <c r="C213" s="494" t="s">
        <v>755</v>
      </c>
      <c r="D213" s="498"/>
      <c r="E213" s="498"/>
      <c r="F213" s="498"/>
      <c r="G213" s="498"/>
      <c r="H213" s="498"/>
      <c r="I213" s="498"/>
      <c r="J213" s="498"/>
      <c r="K213" s="498"/>
      <c r="L213" s="498"/>
      <c r="M213" s="499"/>
      <c r="N213" s="498"/>
      <c r="O213" s="498"/>
    </row>
    <row r="214" spans="1:15" s="500" customFormat="1" ht="12" customHeight="1">
      <c r="A214" s="505">
        <v>23.3</v>
      </c>
      <c r="B214" s="457"/>
      <c r="C214" s="434" t="s">
        <v>756</v>
      </c>
      <c r="D214" s="498"/>
      <c r="E214" s="498"/>
      <c r="F214" s="498"/>
      <c r="G214" s="498"/>
      <c r="H214" s="498"/>
      <c r="I214" s="498"/>
      <c r="J214" s="498"/>
      <c r="K214" s="498"/>
      <c r="L214" s="498"/>
      <c r="M214" s="499"/>
      <c r="N214" s="498"/>
      <c r="O214" s="498"/>
    </row>
    <row r="215" spans="1:15" s="500" customFormat="1" ht="12" customHeight="1">
      <c r="A215" s="505">
        <v>23.4</v>
      </c>
      <c r="B215" s="457"/>
      <c r="C215" s="434" t="s">
        <v>757</v>
      </c>
      <c r="D215" s="498"/>
      <c r="E215" s="498"/>
      <c r="F215" s="498"/>
      <c r="G215" s="498"/>
      <c r="H215" s="498"/>
      <c r="I215" s="498"/>
      <c r="J215" s="498"/>
      <c r="K215" s="498"/>
      <c r="L215" s="498"/>
      <c r="M215" s="499"/>
      <c r="N215" s="498"/>
      <c r="O215" s="498"/>
    </row>
    <row r="216" spans="1:15" s="421" customFormat="1" ht="12" customHeight="1">
      <c r="A216" s="505">
        <v>23.5</v>
      </c>
      <c r="B216" s="472"/>
      <c r="C216" s="435" t="s">
        <v>758</v>
      </c>
      <c r="D216" s="498"/>
      <c r="E216" s="498"/>
      <c r="F216" s="498"/>
      <c r="G216" s="498"/>
      <c r="H216" s="498"/>
      <c r="I216" s="498"/>
      <c r="J216" s="498"/>
      <c r="K216" s="498"/>
      <c r="L216" s="498"/>
      <c r="M216" s="499"/>
      <c r="N216" s="498"/>
      <c r="O216" s="498"/>
    </row>
    <row r="217" spans="1:15" s="421" customFormat="1" ht="12" customHeight="1">
      <c r="A217" s="505">
        <v>23.6</v>
      </c>
      <c r="B217" s="472"/>
      <c r="C217" s="482" t="s">
        <v>759</v>
      </c>
      <c r="D217" s="498"/>
      <c r="E217" s="498"/>
      <c r="F217" s="498"/>
      <c r="G217" s="498"/>
      <c r="H217" s="498"/>
      <c r="I217" s="498"/>
      <c r="J217" s="498"/>
      <c r="K217" s="498"/>
      <c r="L217" s="498"/>
      <c r="M217" s="499"/>
      <c r="N217" s="498"/>
      <c r="O217" s="498"/>
    </row>
    <row r="218" spans="1:15" s="421" customFormat="1" ht="12" customHeight="1">
      <c r="A218" s="505">
        <v>23.7</v>
      </c>
      <c r="B218" s="472"/>
      <c r="C218" s="482" t="s">
        <v>760</v>
      </c>
      <c r="D218" s="498"/>
      <c r="E218" s="498"/>
      <c r="F218" s="498"/>
      <c r="G218" s="498"/>
      <c r="H218" s="498"/>
      <c r="I218" s="498"/>
      <c r="J218" s="498"/>
      <c r="K218" s="498"/>
      <c r="L218" s="498"/>
      <c r="M218" s="499"/>
      <c r="N218" s="498"/>
      <c r="O218" s="498"/>
    </row>
    <row r="219" spans="1:15" s="500" customFormat="1" ht="12" customHeight="1">
      <c r="A219" s="505">
        <v>23.8</v>
      </c>
      <c r="B219" s="457"/>
      <c r="C219" s="434" t="s">
        <v>761</v>
      </c>
      <c r="D219" s="498"/>
      <c r="E219" s="498"/>
      <c r="F219" s="498"/>
      <c r="G219" s="498"/>
      <c r="H219" s="498"/>
      <c r="I219" s="498"/>
      <c r="J219" s="498"/>
      <c r="K219" s="498"/>
      <c r="L219" s="498"/>
      <c r="M219" s="499"/>
      <c r="N219" s="498"/>
      <c r="O219" s="498"/>
    </row>
    <row r="220" spans="1:15" s="421" customFormat="1" ht="12" customHeight="1">
      <c r="A220" s="444"/>
      <c r="B220" s="405"/>
      <c r="C220" s="495"/>
      <c r="D220" s="461"/>
      <c r="E220" s="461"/>
      <c r="F220" s="461"/>
      <c r="G220" s="461"/>
      <c r="H220" s="461"/>
      <c r="I220" s="461"/>
      <c r="J220" s="461"/>
      <c r="K220" s="461"/>
      <c r="L220" s="461"/>
      <c r="M220" s="469"/>
      <c r="N220" s="461"/>
      <c r="O220" s="461"/>
    </row>
    <row r="221" spans="1:15" s="421" customFormat="1" ht="11.25" customHeight="1">
      <c r="A221" s="474">
        <v>24</v>
      </c>
      <c r="B221" s="475"/>
      <c r="C221" s="413" t="s">
        <v>762</v>
      </c>
      <c r="D221" s="448"/>
      <c r="E221" s="448"/>
      <c r="F221" s="448"/>
      <c r="G221" s="448"/>
      <c r="H221" s="448"/>
      <c r="I221" s="448"/>
      <c r="J221" s="448"/>
      <c r="K221" s="448"/>
      <c r="L221" s="448"/>
      <c r="M221" s="449"/>
      <c r="N221" s="448"/>
      <c r="O221" s="448"/>
    </row>
    <row r="222" spans="1:15" s="500" customFormat="1" ht="12" customHeight="1">
      <c r="A222" s="505">
        <v>24.1</v>
      </c>
      <c r="B222" s="457"/>
      <c r="C222" s="493" t="s">
        <v>763</v>
      </c>
      <c r="D222" s="498"/>
      <c r="E222" s="498"/>
      <c r="F222" s="498"/>
      <c r="G222" s="498"/>
      <c r="H222" s="498"/>
      <c r="I222" s="498"/>
      <c r="J222" s="498"/>
      <c r="K222" s="498"/>
      <c r="L222" s="498"/>
      <c r="M222" s="499"/>
      <c r="N222" s="498"/>
      <c r="O222" s="498"/>
    </row>
    <row r="223" spans="1:15" s="421" customFormat="1" ht="22.5" customHeight="1">
      <c r="A223" s="505">
        <v>24.2</v>
      </c>
      <c r="B223" s="489"/>
      <c r="C223" s="494" t="s">
        <v>764</v>
      </c>
      <c r="D223" s="498"/>
      <c r="E223" s="498"/>
      <c r="F223" s="498"/>
      <c r="G223" s="498"/>
      <c r="H223" s="498"/>
      <c r="I223" s="498"/>
      <c r="J223" s="498"/>
      <c r="K223" s="498"/>
      <c r="L223" s="498"/>
      <c r="M223" s="499"/>
      <c r="N223" s="498"/>
      <c r="O223" s="498"/>
    </row>
    <row r="224" spans="1:15" s="507" customFormat="1" ht="12" customHeight="1">
      <c r="A224" s="505">
        <v>24.3</v>
      </c>
      <c r="B224" s="489"/>
      <c r="C224" s="434" t="s">
        <v>765</v>
      </c>
      <c r="D224" s="498"/>
      <c r="E224" s="498"/>
      <c r="F224" s="498"/>
      <c r="G224" s="498"/>
      <c r="H224" s="498"/>
      <c r="I224" s="498"/>
      <c r="J224" s="498"/>
      <c r="K224" s="498"/>
      <c r="L224" s="498"/>
      <c r="M224" s="499"/>
      <c r="N224" s="498"/>
      <c r="O224" s="498"/>
    </row>
    <row r="225" spans="1:15" s="500" customFormat="1" ht="12" customHeight="1">
      <c r="A225" s="505">
        <v>24.4</v>
      </c>
      <c r="B225" s="457"/>
      <c r="C225" s="493" t="s">
        <v>766</v>
      </c>
      <c r="D225" s="498"/>
      <c r="E225" s="498"/>
      <c r="F225" s="498"/>
      <c r="G225" s="498"/>
      <c r="H225" s="498"/>
      <c r="I225" s="498"/>
      <c r="J225" s="498"/>
      <c r="K225" s="498"/>
      <c r="L225" s="498"/>
      <c r="M225" s="499"/>
      <c r="N225" s="498"/>
      <c r="O225" s="498"/>
    </row>
    <row r="226" spans="1:15" s="421" customFormat="1" ht="22.5" customHeight="1">
      <c r="A226" s="505">
        <v>24.5</v>
      </c>
      <c r="B226" s="489"/>
      <c r="C226" s="494" t="s">
        <v>767</v>
      </c>
      <c r="D226" s="498"/>
      <c r="E226" s="498"/>
      <c r="F226" s="498"/>
      <c r="G226" s="498"/>
      <c r="H226" s="498"/>
      <c r="I226" s="498"/>
      <c r="J226" s="498"/>
      <c r="K226" s="498"/>
      <c r="L226" s="498"/>
      <c r="M226" s="499"/>
      <c r="N226" s="498"/>
      <c r="O226" s="498"/>
    </row>
    <row r="227" spans="1:15" s="421" customFormat="1" ht="12" customHeight="1">
      <c r="A227" s="505">
        <v>24.6</v>
      </c>
      <c r="B227" s="472"/>
      <c r="C227" s="435" t="s">
        <v>768</v>
      </c>
      <c r="D227" s="498"/>
      <c r="E227" s="498"/>
      <c r="F227" s="498"/>
      <c r="G227" s="498"/>
      <c r="H227" s="498"/>
      <c r="I227" s="498"/>
      <c r="J227" s="498"/>
      <c r="K227" s="498"/>
      <c r="L227" s="498"/>
      <c r="M227" s="499"/>
      <c r="N227" s="498"/>
      <c r="O227" s="498"/>
    </row>
    <row r="228" spans="1:15" s="421" customFormat="1" ht="12" customHeight="1">
      <c r="A228" s="505">
        <v>24.7</v>
      </c>
      <c r="B228" s="472"/>
      <c r="C228" s="482" t="s">
        <v>769</v>
      </c>
      <c r="D228" s="498"/>
      <c r="E228" s="498"/>
      <c r="F228" s="498"/>
      <c r="G228" s="498"/>
      <c r="H228" s="498"/>
      <c r="I228" s="498"/>
      <c r="J228" s="498"/>
      <c r="K228" s="498"/>
      <c r="L228" s="498"/>
      <c r="M228" s="499"/>
      <c r="N228" s="498"/>
      <c r="O228" s="498"/>
    </row>
    <row r="229" spans="1:15" s="421" customFormat="1" ht="12" customHeight="1">
      <c r="A229" s="505">
        <v>24.8</v>
      </c>
      <c r="B229" s="472"/>
      <c r="C229" s="435" t="s">
        <v>770</v>
      </c>
      <c r="D229" s="498"/>
      <c r="E229" s="498"/>
      <c r="F229" s="498"/>
      <c r="G229" s="498"/>
      <c r="H229" s="498"/>
      <c r="I229" s="498"/>
      <c r="J229" s="498"/>
      <c r="K229" s="498"/>
      <c r="L229" s="498"/>
      <c r="M229" s="499"/>
      <c r="N229" s="498"/>
      <c r="O229" s="498"/>
    </row>
    <row r="230" spans="1:15" s="421" customFormat="1" ht="12" customHeight="1">
      <c r="A230" s="505">
        <v>24.9</v>
      </c>
      <c r="B230" s="472"/>
      <c r="C230" s="423" t="s">
        <v>771</v>
      </c>
      <c r="D230" s="498"/>
      <c r="E230" s="498"/>
      <c r="F230" s="498"/>
      <c r="G230" s="498"/>
      <c r="H230" s="498"/>
      <c r="I230" s="498"/>
      <c r="J230" s="498"/>
      <c r="K230" s="498"/>
      <c r="L230" s="498"/>
      <c r="M230" s="499"/>
      <c r="N230" s="498"/>
      <c r="O230" s="498"/>
    </row>
    <row r="231" spans="1:15" s="421" customFormat="1" ht="12" customHeight="1">
      <c r="A231" s="444"/>
      <c r="B231" s="405"/>
      <c r="C231" s="440"/>
      <c r="D231" s="461"/>
      <c r="E231" s="461"/>
      <c r="F231" s="461"/>
      <c r="G231" s="461"/>
      <c r="H231" s="461"/>
      <c r="I231" s="461"/>
      <c r="J231" s="461"/>
      <c r="K231" s="461"/>
      <c r="L231" s="461"/>
      <c r="M231" s="469"/>
      <c r="N231" s="461"/>
      <c r="O231" s="461"/>
    </row>
    <row r="232" spans="1:15" s="421" customFormat="1" ht="22.5" customHeight="1">
      <c r="A232" s="496">
        <v>25</v>
      </c>
      <c r="B232" s="475"/>
      <c r="C232" s="454" t="s">
        <v>772</v>
      </c>
      <c r="D232" s="455"/>
      <c r="E232" s="455"/>
      <c r="F232" s="455"/>
      <c r="G232" s="455"/>
      <c r="H232" s="455"/>
      <c r="I232" s="455"/>
      <c r="J232" s="455"/>
      <c r="K232" s="455"/>
      <c r="L232" s="455"/>
      <c r="M232" s="456"/>
      <c r="N232" s="455"/>
      <c r="O232" s="455"/>
    </row>
    <row r="233" spans="1:15" s="421" customFormat="1" ht="12" customHeight="1">
      <c r="A233" s="505">
        <v>25.1</v>
      </c>
      <c r="B233" s="489"/>
      <c r="C233" s="494" t="s">
        <v>773</v>
      </c>
      <c r="D233" s="498"/>
      <c r="E233" s="498"/>
      <c r="F233" s="498"/>
      <c r="G233" s="498"/>
      <c r="H233" s="498"/>
      <c r="I233" s="498"/>
      <c r="J233" s="498"/>
      <c r="K233" s="498"/>
      <c r="L233" s="498"/>
      <c r="M233" s="499"/>
      <c r="N233" s="498"/>
      <c r="O233" s="498"/>
    </row>
    <row r="234" spans="1:15" s="507" customFormat="1" ht="12" customHeight="1">
      <c r="A234" s="505">
        <v>25.2</v>
      </c>
      <c r="B234" s="489"/>
      <c r="C234" s="434" t="s">
        <v>774</v>
      </c>
      <c r="D234" s="498"/>
      <c r="E234" s="498"/>
      <c r="F234" s="498"/>
      <c r="G234" s="498"/>
      <c r="H234" s="498"/>
      <c r="I234" s="498"/>
      <c r="J234" s="498"/>
      <c r="K234" s="498"/>
      <c r="L234" s="498"/>
      <c r="M234" s="499"/>
      <c r="N234" s="498"/>
      <c r="O234" s="498"/>
    </row>
    <row r="235" spans="1:15" s="500" customFormat="1" ht="12" customHeight="1">
      <c r="A235" s="505">
        <v>25.3</v>
      </c>
      <c r="B235" s="457"/>
      <c r="C235" s="493" t="s">
        <v>775</v>
      </c>
      <c r="D235" s="498"/>
      <c r="E235" s="498"/>
      <c r="F235" s="498"/>
      <c r="G235" s="498"/>
      <c r="H235" s="498"/>
      <c r="I235" s="498"/>
      <c r="J235" s="498"/>
      <c r="K235" s="498"/>
      <c r="L235" s="498"/>
      <c r="M235" s="499"/>
      <c r="N235" s="498"/>
      <c r="O235" s="498"/>
    </row>
    <row r="236" spans="1:15" s="421" customFormat="1" ht="12" customHeight="1">
      <c r="A236" s="505">
        <v>25.4</v>
      </c>
      <c r="B236" s="472"/>
      <c r="C236" s="435" t="s">
        <v>776</v>
      </c>
      <c r="D236" s="498"/>
      <c r="E236" s="498"/>
      <c r="F236" s="498"/>
      <c r="G236" s="498"/>
      <c r="H236" s="498"/>
      <c r="I236" s="498"/>
      <c r="J236" s="498"/>
      <c r="K236" s="498"/>
      <c r="L236" s="498"/>
      <c r="M236" s="499"/>
      <c r="N236" s="498"/>
      <c r="O236" s="498"/>
    </row>
    <row r="237" spans="1:15" s="421" customFormat="1" ht="12" customHeight="1">
      <c r="A237" s="505">
        <v>25.5</v>
      </c>
      <c r="B237" s="472"/>
      <c r="C237" s="482" t="s">
        <v>777</v>
      </c>
      <c r="D237" s="498"/>
      <c r="E237" s="498"/>
      <c r="F237" s="498"/>
      <c r="G237" s="498"/>
      <c r="H237" s="498"/>
      <c r="I237" s="498"/>
      <c r="J237" s="498"/>
      <c r="K237" s="498"/>
      <c r="L237" s="498"/>
      <c r="M237" s="499"/>
      <c r="N237" s="498"/>
      <c r="O237" s="498"/>
    </row>
    <row r="238" spans="1:15" s="421" customFormat="1" ht="12" customHeight="1">
      <c r="A238" s="505">
        <v>25.6</v>
      </c>
      <c r="B238" s="472"/>
      <c r="C238" s="435" t="s">
        <v>778</v>
      </c>
      <c r="D238" s="498"/>
      <c r="E238" s="498"/>
      <c r="F238" s="498"/>
      <c r="G238" s="498"/>
      <c r="H238" s="498"/>
      <c r="I238" s="498"/>
      <c r="J238" s="498"/>
      <c r="K238" s="498"/>
      <c r="L238" s="498"/>
      <c r="M238" s="499"/>
      <c r="N238" s="498"/>
      <c r="O238" s="498"/>
    </row>
    <row r="239" spans="1:15" s="500" customFormat="1" ht="12" customHeight="1">
      <c r="A239" s="505">
        <v>25.7</v>
      </c>
      <c r="B239" s="457"/>
      <c r="C239" s="493" t="s">
        <v>779</v>
      </c>
      <c r="D239" s="498"/>
      <c r="E239" s="498"/>
      <c r="F239" s="498"/>
      <c r="G239" s="498"/>
      <c r="H239" s="498"/>
      <c r="I239" s="498"/>
      <c r="J239" s="498"/>
      <c r="K239" s="498"/>
      <c r="L239" s="498"/>
      <c r="M239" s="499"/>
      <c r="N239" s="498"/>
      <c r="O239" s="498"/>
    </row>
    <row r="240" spans="1:15" s="421" customFormat="1" ht="12" customHeight="1">
      <c r="A240" s="505">
        <v>25.8</v>
      </c>
      <c r="B240" s="472"/>
      <c r="C240" s="435" t="s">
        <v>780</v>
      </c>
      <c r="D240" s="498"/>
      <c r="E240" s="498"/>
      <c r="F240" s="498"/>
      <c r="G240" s="498"/>
      <c r="H240" s="498"/>
      <c r="I240" s="498"/>
      <c r="J240" s="498"/>
      <c r="K240" s="498"/>
      <c r="L240" s="498"/>
      <c r="M240" s="499"/>
      <c r="N240" s="498"/>
      <c r="O240" s="498"/>
    </row>
    <row r="241" spans="1:15" s="421" customFormat="1" ht="12" customHeight="1">
      <c r="A241" s="505">
        <v>25.9</v>
      </c>
      <c r="B241" s="472"/>
      <c r="C241" s="482" t="s">
        <v>781</v>
      </c>
      <c r="D241" s="498"/>
      <c r="E241" s="498"/>
      <c r="F241" s="498"/>
      <c r="G241" s="498"/>
      <c r="H241" s="498"/>
      <c r="I241" s="498"/>
      <c r="J241" s="498"/>
      <c r="K241" s="498"/>
      <c r="L241" s="498"/>
      <c r="M241" s="499"/>
      <c r="N241" s="498"/>
      <c r="O241" s="498"/>
    </row>
    <row r="242" spans="1:15" s="421" customFormat="1" ht="12" customHeight="1">
      <c r="A242" s="508">
        <v>25.1</v>
      </c>
      <c r="B242" s="472"/>
      <c r="C242" s="435" t="s">
        <v>782</v>
      </c>
      <c r="D242" s="498"/>
      <c r="E242" s="498"/>
      <c r="F242" s="498"/>
      <c r="G242" s="498"/>
      <c r="H242" s="498"/>
      <c r="I242" s="498"/>
      <c r="J242" s="498"/>
      <c r="K242" s="498"/>
      <c r="L242" s="498"/>
      <c r="M242" s="499"/>
      <c r="N242" s="498"/>
      <c r="O242" s="498"/>
    </row>
    <row r="243" spans="1:15" s="421" customFormat="1" ht="12" customHeight="1">
      <c r="A243" s="509"/>
      <c r="B243" s="510"/>
      <c r="C243" s="440"/>
      <c r="D243" s="503"/>
      <c r="E243" s="503"/>
      <c r="F243" s="503"/>
      <c r="G243" s="503"/>
      <c r="H243" s="503"/>
      <c r="I243" s="503"/>
      <c r="J243" s="503"/>
      <c r="K243" s="503"/>
      <c r="L243" s="503"/>
      <c r="M243" s="504"/>
      <c r="N243" s="503"/>
      <c r="O243" s="503"/>
    </row>
    <row r="244" spans="1:15" s="421" customFormat="1" ht="12" customHeight="1">
      <c r="A244" s="496">
        <v>26</v>
      </c>
      <c r="B244" s="475"/>
      <c r="C244" s="454" t="s">
        <v>783</v>
      </c>
      <c r="D244" s="455"/>
      <c r="E244" s="455"/>
      <c r="F244" s="455"/>
      <c r="G244" s="455"/>
      <c r="H244" s="455"/>
      <c r="I244" s="455"/>
      <c r="J244" s="455"/>
      <c r="K244" s="455"/>
      <c r="L244" s="455"/>
      <c r="M244" s="456"/>
      <c r="N244" s="455"/>
      <c r="O244" s="455"/>
    </row>
    <row r="245" spans="1:15" s="421" customFormat="1" ht="12" customHeight="1">
      <c r="A245" s="505">
        <v>26.1</v>
      </c>
      <c r="B245" s="475"/>
      <c r="C245" s="511" t="s">
        <v>784</v>
      </c>
      <c r="D245" s="476"/>
      <c r="E245" s="476"/>
      <c r="F245" s="476"/>
      <c r="G245" s="476"/>
      <c r="H245" s="476"/>
      <c r="I245" s="476"/>
      <c r="J245" s="476"/>
      <c r="K245" s="476"/>
      <c r="L245" s="476"/>
      <c r="M245" s="477"/>
      <c r="N245" s="476"/>
      <c r="O245" s="476"/>
    </row>
    <row r="246" spans="1:15" s="421" customFormat="1" ht="12" customHeight="1">
      <c r="A246" s="505">
        <v>26.2</v>
      </c>
      <c r="B246" s="475"/>
      <c r="C246" s="511" t="s">
        <v>785</v>
      </c>
      <c r="D246" s="476"/>
      <c r="E246" s="476"/>
      <c r="F246" s="476"/>
      <c r="G246" s="476"/>
      <c r="H246" s="476"/>
      <c r="I246" s="476"/>
      <c r="J246" s="476"/>
      <c r="K246" s="476"/>
      <c r="L246" s="476"/>
      <c r="M246" s="477"/>
      <c r="N246" s="476"/>
      <c r="O246" s="476"/>
    </row>
    <row r="247" spans="1:15" s="421" customFormat="1" ht="12" customHeight="1">
      <c r="A247" s="505">
        <v>26.3</v>
      </c>
      <c r="B247" s="475"/>
      <c r="C247" s="511" t="s">
        <v>786</v>
      </c>
      <c r="D247" s="476"/>
      <c r="E247" s="476"/>
      <c r="F247" s="476"/>
      <c r="G247" s="476"/>
      <c r="H247" s="476"/>
      <c r="I247" s="476"/>
      <c r="J247" s="476"/>
      <c r="K247" s="476"/>
      <c r="L247" s="476"/>
      <c r="M247" s="477"/>
      <c r="N247" s="476"/>
      <c r="O247" s="476"/>
    </row>
    <row r="248" spans="1:15" s="421" customFormat="1" ht="12" customHeight="1">
      <c r="A248" s="505">
        <v>26.4</v>
      </c>
      <c r="B248" s="475"/>
      <c r="C248" s="511" t="s">
        <v>787</v>
      </c>
      <c r="D248" s="476"/>
      <c r="E248" s="476"/>
      <c r="F248" s="476"/>
      <c r="G248" s="476"/>
      <c r="H248" s="476"/>
      <c r="I248" s="476"/>
      <c r="J248" s="476"/>
      <c r="K248" s="476"/>
      <c r="L248" s="476"/>
      <c r="M248" s="477"/>
      <c r="N248" s="476"/>
      <c r="O248" s="476"/>
    </row>
    <row r="249" spans="1:15" s="421" customFormat="1" ht="12" customHeight="1">
      <c r="A249" s="505">
        <v>26.5</v>
      </c>
      <c r="B249" s="475"/>
      <c r="C249" s="511" t="s">
        <v>788</v>
      </c>
      <c r="D249" s="476"/>
      <c r="E249" s="476"/>
      <c r="F249" s="476"/>
      <c r="G249" s="476"/>
      <c r="H249" s="476"/>
      <c r="I249" s="476"/>
      <c r="J249" s="476"/>
      <c r="K249" s="476"/>
      <c r="L249" s="476"/>
      <c r="M249" s="477"/>
      <c r="N249" s="476"/>
      <c r="O249" s="476"/>
    </row>
    <row r="250" spans="1:15" s="421" customFormat="1" ht="12" customHeight="1">
      <c r="A250" s="505">
        <v>26.6</v>
      </c>
      <c r="B250" s="475"/>
      <c r="C250" s="511" t="s">
        <v>789</v>
      </c>
      <c r="D250" s="476"/>
      <c r="E250" s="476"/>
      <c r="F250" s="476"/>
      <c r="G250" s="476"/>
      <c r="H250" s="476"/>
      <c r="I250" s="476"/>
      <c r="J250" s="476"/>
      <c r="K250" s="476"/>
      <c r="L250" s="476"/>
      <c r="M250" s="477"/>
      <c r="N250" s="476"/>
      <c r="O250" s="476"/>
    </row>
    <row r="251" spans="1:15" s="421" customFormat="1" ht="12" customHeight="1">
      <c r="A251" s="505">
        <v>26.7</v>
      </c>
      <c r="B251" s="475"/>
      <c r="C251" s="511" t="s">
        <v>790</v>
      </c>
      <c r="D251" s="476"/>
      <c r="E251" s="476"/>
      <c r="F251" s="476"/>
      <c r="G251" s="476"/>
      <c r="H251" s="476"/>
      <c r="I251" s="476"/>
      <c r="J251" s="476"/>
      <c r="K251" s="476"/>
      <c r="L251" s="476"/>
      <c r="M251" s="477"/>
      <c r="N251" s="476"/>
      <c r="O251" s="476"/>
    </row>
    <row r="252" spans="1:15" s="421" customFormat="1" ht="12" customHeight="1">
      <c r="A252" s="505">
        <v>26.8</v>
      </c>
      <c r="B252" s="475"/>
      <c r="C252" s="511" t="s">
        <v>791</v>
      </c>
      <c r="D252" s="476"/>
      <c r="E252" s="476"/>
      <c r="F252" s="476"/>
      <c r="G252" s="476"/>
      <c r="H252" s="476"/>
      <c r="I252" s="476"/>
      <c r="J252" s="476"/>
      <c r="K252" s="476"/>
      <c r="L252" s="476"/>
      <c r="M252" s="477"/>
      <c r="N252" s="476"/>
      <c r="O252" s="476"/>
    </row>
    <row r="253" spans="1:15" s="421" customFormat="1" ht="22.5" customHeight="1">
      <c r="A253" s="505">
        <v>26.9</v>
      </c>
      <c r="B253" s="475"/>
      <c r="C253" s="511" t="s">
        <v>792</v>
      </c>
      <c r="D253" s="476"/>
      <c r="E253" s="476"/>
      <c r="F253" s="476"/>
      <c r="G253" s="476"/>
      <c r="H253" s="476"/>
      <c r="I253" s="476"/>
      <c r="J253" s="476"/>
      <c r="K253" s="476"/>
      <c r="L253" s="476"/>
      <c r="M253" s="477"/>
      <c r="N253" s="476"/>
      <c r="O253" s="476"/>
    </row>
    <row r="254" spans="1:15" s="421" customFormat="1" ht="12" customHeight="1">
      <c r="A254" s="508">
        <v>26.1</v>
      </c>
      <c r="B254" s="475"/>
      <c r="C254" s="511" t="s">
        <v>793</v>
      </c>
      <c r="D254" s="476"/>
      <c r="E254" s="476"/>
      <c r="F254" s="476"/>
      <c r="G254" s="476"/>
      <c r="H254" s="476"/>
      <c r="I254" s="476"/>
      <c r="J254" s="476"/>
      <c r="K254" s="476"/>
      <c r="L254" s="476"/>
      <c r="M254" s="477"/>
      <c r="N254" s="476"/>
      <c r="O254" s="476"/>
    </row>
    <row r="255" spans="1:15" s="421" customFormat="1" ht="12" customHeight="1">
      <c r="A255" s="508">
        <v>26.11</v>
      </c>
      <c r="B255" s="475"/>
      <c r="C255" s="434" t="s">
        <v>794</v>
      </c>
      <c r="D255" s="476"/>
      <c r="E255" s="476"/>
      <c r="F255" s="476"/>
      <c r="G255" s="476"/>
      <c r="H255" s="476"/>
      <c r="I255" s="476"/>
      <c r="J255" s="476"/>
      <c r="K255" s="476"/>
      <c r="L255" s="476"/>
      <c r="M255" s="477"/>
      <c r="N255" s="476"/>
      <c r="O255" s="476"/>
    </row>
    <row r="256" spans="1:15" s="421" customFormat="1" ht="12" customHeight="1">
      <c r="A256" s="508">
        <v>26.12</v>
      </c>
      <c r="B256" s="475"/>
      <c r="C256" s="434" t="s">
        <v>795</v>
      </c>
      <c r="D256" s="476"/>
      <c r="E256" s="476"/>
      <c r="F256" s="476"/>
      <c r="G256" s="476"/>
      <c r="H256" s="476"/>
      <c r="I256" s="476"/>
      <c r="J256" s="476"/>
      <c r="K256" s="476"/>
      <c r="L256" s="476"/>
      <c r="M256" s="477"/>
      <c r="N256" s="476"/>
      <c r="O256" s="476"/>
    </row>
    <row r="257" spans="1:15" s="421" customFormat="1" ht="21.75" customHeight="1">
      <c r="A257" s="508">
        <v>26.13</v>
      </c>
      <c r="B257" s="489"/>
      <c r="C257" s="434" t="s">
        <v>796</v>
      </c>
      <c r="D257" s="498"/>
      <c r="E257" s="498"/>
      <c r="F257" s="498"/>
      <c r="G257" s="498"/>
      <c r="H257" s="498"/>
      <c r="I257" s="498"/>
      <c r="J257" s="498"/>
      <c r="K257" s="498"/>
      <c r="L257" s="498"/>
      <c r="M257" s="499"/>
      <c r="N257" s="498"/>
      <c r="O257" s="498"/>
    </row>
    <row r="258" spans="1:15" s="507" customFormat="1" ht="12" customHeight="1">
      <c r="A258" s="508">
        <v>26.14</v>
      </c>
      <c r="B258" s="489"/>
      <c r="C258" s="493" t="s">
        <v>797</v>
      </c>
      <c r="D258" s="498"/>
      <c r="E258" s="498"/>
      <c r="F258" s="498"/>
      <c r="G258" s="498"/>
      <c r="H258" s="498"/>
      <c r="I258" s="498"/>
      <c r="J258" s="498"/>
      <c r="K258" s="498"/>
      <c r="L258" s="498"/>
      <c r="M258" s="499"/>
      <c r="N258" s="498"/>
      <c r="O258" s="498"/>
    </row>
    <row r="259" spans="1:15" s="421" customFormat="1" ht="12" customHeight="1">
      <c r="A259" s="450"/>
      <c r="B259" s="510"/>
      <c r="C259" s="512"/>
      <c r="D259" s="503"/>
      <c r="E259" s="503"/>
      <c r="F259" s="503"/>
      <c r="G259" s="503"/>
      <c r="H259" s="503"/>
      <c r="I259" s="503"/>
      <c r="J259" s="503"/>
      <c r="K259" s="503"/>
      <c r="L259" s="503"/>
      <c r="M259" s="504"/>
      <c r="N259" s="503"/>
      <c r="O259" s="503"/>
    </row>
    <row r="260" spans="1:15" s="421" customFormat="1" ht="24" customHeight="1">
      <c r="A260" s="513" t="s">
        <v>798</v>
      </c>
      <c r="B260" s="475"/>
      <c r="C260" s="454" t="s">
        <v>799</v>
      </c>
      <c r="D260" s="448"/>
      <c r="E260" s="448"/>
      <c r="F260" s="448"/>
      <c r="G260" s="448"/>
      <c r="H260" s="448"/>
      <c r="I260" s="448"/>
      <c r="J260" s="448"/>
      <c r="K260" s="448"/>
      <c r="L260" s="448"/>
      <c r="M260" s="449"/>
      <c r="N260" s="448"/>
      <c r="O260" s="448"/>
    </row>
    <row r="261" spans="1:15" s="421" customFormat="1" ht="23.25" customHeight="1">
      <c r="A261" s="496" t="s">
        <v>800</v>
      </c>
      <c r="B261" s="514"/>
      <c r="C261" s="515" t="s">
        <v>801</v>
      </c>
      <c r="D261" s="498"/>
      <c r="E261" s="498"/>
      <c r="F261" s="498"/>
      <c r="G261" s="498"/>
      <c r="H261" s="498"/>
      <c r="I261" s="498"/>
      <c r="J261" s="498"/>
      <c r="K261" s="498"/>
      <c r="L261" s="498"/>
      <c r="M261" s="499"/>
      <c r="N261" s="498"/>
      <c r="O261" s="498"/>
    </row>
    <row r="262" spans="1:15" s="507" customFormat="1" ht="12" customHeight="1">
      <c r="A262" s="505"/>
      <c r="B262" s="489"/>
      <c r="C262" s="493" t="s">
        <v>802</v>
      </c>
      <c r="D262" s="498"/>
      <c r="E262" s="498"/>
      <c r="F262" s="498"/>
      <c r="G262" s="498"/>
      <c r="H262" s="498"/>
      <c r="I262" s="498"/>
      <c r="J262" s="498"/>
      <c r="K262" s="498"/>
      <c r="L262" s="498"/>
      <c r="M262" s="499"/>
      <c r="N262" s="498"/>
      <c r="O262" s="498"/>
    </row>
    <row r="263" spans="1:15" s="500" customFormat="1" ht="12" customHeight="1">
      <c r="A263" s="497"/>
      <c r="B263" s="457"/>
      <c r="C263" s="493" t="s">
        <v>803</v>
      </c>
      <c r="D263" s="498"/>
      <c r="E263" s="498"/>
      <c r="F263" s="498"/>
      <c r="G263" s="498"/>
      <c r="H263" s="498"/>
      <c r="I263" s="498"/>
      <c r="J263" s="498"/>
      <c r="K263" s="498"/>
      <c r="L263" s="498"/>
      <c r="M263" s="499"/>
      <c r="N263" s="498"/>
      <c r="O263" s="498"/>
    </row>
    <row r="264" spans="1:15" s="421" customFormat="1" ht="12" customHeight="1">
      <c r="A264" s="444"/>
      <c r="B264" s="405"/>
      <c r="C264" s="440"/>
      <c r="D264" s="479"/>
      <c r="E264" s="479"/>
      <c r="F264" s="479"/>
      <c r="G264" s="479"/>
      <c r="H264" s="479"/>
      <c r="I264" s="479"/>
      <c r="J264" s="479"/>
      <c r="K264" s="479"/>
      <c r="L264" s="479"/>
      <c r="M264" s="480"/>
      <c r="N264" s="479"/>
      <c r="O264" s="479"/>
    </row>
    <row r="265" spans="1:15" s="421" customFormat="1" ht="23.25" customHeight="1">
      <c r="A265" s="496" t="s">
        <v>804</v>
      </c>
      <c r="B265" s="514"/>
      <c r="C265" s="454" t="s">
        <v>805</v>
      </c>
      <c r="D265" s="455"/>
      <c r="E265" s="455"/>
      <c r="F265" s="455"/>
      <c r="G265" s="455"/>
      <c r="H265" s="455"/>
      <c r="I265" s="455"/>
      <c r="J265" s="455"/>
      <c r="K265" s="455"/>
      <c r="L265" s="455"/>
      <c r="M265" s="456"/>
      <c r="N265" s="455"/>
      <c r="O265" s="455"/>
    </row>
    <row r="266" spans="1:15" s="507" customFormat="1" ht="12" customHeight="1">
      <c r="A266" s="505"/>
      <c r="B266" s="489"/>
      <c r="C266" s="493" t="s">
        <v>806</v>
      </c>
      <c r="D266" s="498"/>
      <c r="E266" s="498"/>
      <c r="F266" s="498"/>
      <c r="G266" s="498"/>
      <c r="H266" s="498"/>
      <c r="I266" s="498"/>
      <c r="J266" s="498"/>
      <c r="K266" s="498"/>
      <c r="L266" s="498"/>
      <c r="M266" s="499"/>
      <c r="N266" s="498"/>
      <c r="O266" s="498"/>
    </row>
    <row r="267" spans="1:15" s="500" customFormat="1" ht="12" customHeight="1">
      <c r="A267" s="497"/>
      <c r="B267" s="457"/>
      <c r="C267" s="493" t="s">
        <v>807</v>
      </c>
      <c r="D267" s="498"/>
      <c r="E267" s="498"/>
      <c r="F267" s="498"/>
      <c r="G267" s="498"/>
      <c r="H267" s="498"/>
      <c r="I267" s="498"/>
      <c r="J267" s="498"/>
      <c r="K267" s="498"/>
      <c r="L267" s="498"/>
      <c r="M267" s="499"/>
      <c r="N267" s="498"/>
      <c r="O267" s="498"/>
    </row>
    <row r="268" spans="1:15" s="421" customFormat="1" ht="12" customHeight="1">
      <c r="A268" s="444"/>
      <c r="B268" s="405"/>
      <c r="C268" s="440"/>
      <c r="D268" s="479"/>
      <c r="E268" s="479"/>
      <c r="F268" s="479"/>
      <c r="G268" s="479"/>
      <c r="H268" s="479"/>
      <c r="I268" s="479"/>
      <c r="J268" s="479"/>
      <c r="K268" s="479"/>
      <c r="L268" s="479"/>
      <c r="M268" s="480"/>
      <c r="N268" s="479"/>
      <c r="O268" s="479"/>
    </row>
    <row r="269" spans="1:15" s="421" customFormat="1" ht="11.25" customHeight="1">
      <c r="A269" s="496" t="s">
        <v>808</v>
      </c>
      <c r="B269" s="475"/>
      <c r="C269" s="454" t="s">
        <v>809</v>
      </c>
      <c r="D269" s="455"/>
      <c r="E269" s="455"/>
      <c r="F269" s="455"/>
      <c r="G269" s="455"/>
      <c r="H269" s="455"/>
      <c r="I269" s="455"/>
      <c r="J269" s="455"/>
      <c r="K269" s="455"/>
      <c r="L269" s="455"/>
      <c r="M269" s="456"/>
      <c r="N269" s="455"/>
      <c r="O269" s="455"/>
    </row>
    <row r="270" spans="1:15" s="421" customFormat="1" ht="12" customHeight="1">
      <c r="A270" s="496"/>
      <c r="B270" s="514"/>
      <c r="C270" s="494" t="s">
        <v>810</v>
      </c>
      <c r="D270" s="498"/>
      <c r="E270" s="498"/>
      <c r="F270" s="498"/>
      <c r="G270" s="498"/>
      <c r="H270" s="498"/>
      <c r="I270" s="498"/>
      <c r="J270" s="498"/>
      <c r="K270" s="498"/>
      <c r="L270" s="498"/>
      <c r="M270" s="499"/>
      <c r="N270" s="498"/>
      <c r="O270" s="498"/>
    </row>
    <row r="271" spans="1:15" ht="12" customHeight="1">
      <c r="A271" s="496"/>
      <c r="B271" s="514"/>
      <c r="C271" s="494" t="s">
        <v>811</v>
      </c>
      <c r="D271" s="498"/>
      <c r="E271" s="498"/>
      <c r="F271" s="498"/>
      <c r="G271" s="498"/>
      <c r="H271" s="498"/>
      <c r="I271" s="498"/>
      <c r="J271" s="498"/>
      <c r="K271" s="498"/>
      <c r="L271" s="498"/>
      <c r="M271" s="499"/>
      <c r="N271" s="498"/>
      <c r="O271" s="498"/>
    </row>
    <row r="272" spans="1:15" ht="12" customHeight="1">
      <c r="A272" s="496"/>
      <c r="B272" s="514"/>
      <c r="C272" s="494" t="s">
        <v>812</v>
      </c>
      <c r="D272" s="498"/>
      <c r="E272" s="498"/>
      <c r="F272" s="498"/>
      <c r="G272" s="498"/>
      <c r="H272" s="498"/>
      <c r="I272" s="498"/>
      <c r="J272" s="498"/>
      <c r="K272" s="498"/>
      <c r="L272" s="498"/>
      <c r="M272" s="499"/>
      <c r="N272" s="498"/>
      <c r="O272" s="498"/>
    </row>
    <row r="273" spans="1:15" ht="12" customHeight="1">
      <c r="A273" s="496"/>
      <c r="B273" s="514"/>
      <c r="C273" s="494" t="s">
        <v>813</v>
      </c>
      <c r="D273" s="498"/>
      <c r="E273" s="498"/>
      <c r="F273" s="498"/>
      <c r="G273" s="498"/>
      <c r="H273" s="498"/>
      <c r="I273" s="498"/>
      <c r="J273" s="498"/>
      <c r="K273" s="498"/>
      <c r="L273" s="498"/>
      <c r="M273" s="499"/>
      <c r="N273" s="498"/>
      <c r="O273" s="498"/>
    </row>
    <row r="274" spans="1:15" ht="12" customHeight="1">
      <c r="A274" s="496"/>
      <c r="B274" s="514"/>
      <c r="C274" s="494" t="s">
        <v>814</v>
      </c>
      <c r="D274" s="498"/>
      <c r="E274" s="498"/>
      <c r="F274" s="498"/>
      <c r="G274" s="498"/>
      <c r="H274" s="498"/>
      <c r="I274" s="498"/>
      <c r="J274" s="498"/>
      <c r="K274" s="498"/>
      <c r="L274" s="498"/>
      <c r="M274" s="499"/>
      <c r="N274" s="498"/>
      <c r="O274" s="498"/>
    </row>
    <row r="275" spans="1:15" ht="12" customHeight="1">
      <c r="A275" s="516"/>
      <c r="B275" s="491"/>
      <c r="C275" s="440"/>
      <c r="D275" s="517"/>
      <c r="E275" s="517"/>
      <c r="F275" s="517"/>
      <c r="G275" s="517"/>
      <c r="H275" s="517"/>
      <c r="I275" s="517"/>
      <c r="J275" s="517"/>
      <c r="K275" s="517"/>
      <c r="L275" s="517"/>
      <c r="M275" s="518"/>
      <c r="N275" s="517"/>
      <c r="O275" s="517"/>
    </row>
    <row r="276" spans="1:15" s="421" customFormat="1" ht="12" customHeight="1">
      <c r="A276" s="513" t="s">
        <v>815</v>
      </c>
      <c r="B276" s="475"/>
      <c r="C276" s="454" t="s">
        <v>816</v>
      </c>
      <c r="D276" s="462"/>
      <c r="E276" s="462"/>
      <c r="F276" s="462"/>
      <c r="G276" s="462"/>
      <c r="H276" s="462"/>
      <c r="I276" s="462"/>
      <c r="J276" s="462"/>
      <c r="K276" s="462"/>
      <c r="L276" s="462"/>
      <c r="M276" s="463"/>
      <c r="N276" s="462"/>
      <c r="O276" s="462"/>
    </row>
    <row r="277" spans="1:15" s="507" customFormat="1" ht="12" customHeight="1">
      <c r="A277" s="496" t="s">
        <v>817</v>
      </c>
      <c r="B277" s="514"/>
      <c r="C277" s="515" t="s">
        <v>818</v>
      </c>
      <c r="D277" s="519"/>
      <c r="E277" s="519"/>
      <c r="F277" s="519"/>
      <c r="G277" s="519"/>
      <c r="H277" s="519"/>
      <c r="I277" s="519"/>
      <c r="J277" s="519"/>
      <c r="K277" s="519"/>
      <c r="L277" s="519"/>
      <c r="M277" s="520"/>
      <c r="N277" s="519"/>
      <c r="O277" s="519"/>
    </row>
    <row r="278" spans="1:15" s="500" customFormat="1" ht="12" customHeight="1">
      <c r="A278" s="505"/>
      <c r="B278" s="489"/>
      <c r="C278" s="493" t="s">
        <v>819</v>
      </c>
      <c r="D278" s="498"/>
      <c r="E278" s="498"/>
      <c r="F278" s="498"/>
      <c r="G278" s="498"/>
      <c r="H278" s="498"/>
      <c r="I278" s="498"/>
      <c r="J278" s="498"/>
      <c r="K278" s="498"/>
      <c r="L278" s="498"/>
      <c r="M278" s="499"/>
      <c r="N278" s="498"/>
      <c r="O278" s="498"/>
    </row>
    <row r="279" spans="1:15" s="421" customFormat="1" ht="12" customHeight="1">
      <c r="A279" s="497"/>
      <c r="B279" s="457"/>
      <c r="C279" s="493" t="s">
        <v>820</v>
      </c>
      <c r="D279" s="498"/>
      <c r="E279" s="498"/>
      <c r="F279" s="498"/>
      <c r="G279" s="498"/>
      <c r="H279" s="498"/>
      <c r="I279" s="498"/>
      <c r="J279" s="498"/>
      <c r="K279" s="498"/>
      <c r="L279" s="498"/>
      <c r="M279" s="499"/>
      <c r="N279" s="498"/>
      <c r="O279" s="498"/>
    </row>
    <row r="280" spans="1:15" ht="12" customHeight="1">
      <c r="A280" s="497"/>
      <c r="B280" s="472"/>
      <c r="C280" s="493" t="s">
        <v>821</v>
      </c>
      <c r="D280" s="498"/>
      <c r="E280" s="498"/>
      <c r="F280" s="498"/>
      <c r="G280" s="498"/>
      <c r="H280" s="498"/>
      <c r="I280" s="498"/>
      <c r="J280" s="498"/>
      <c r="K280" s="498"/>
      <c r="L280" s="498"/>
      <c r="M280" s="499"/>
      <c r="N280" s="498"/>
      <c r="O280" s="498"/>
    </row>
    <row r="281" spans="1:15" ht="12" customHeight="1">
      <c r="A281" s="521"/>
      <c r="B281" s="510"/>
      <c r="C281" s="512"/>
      <c r="D281" s="503"/>
      <c r="E281" s="503"/>
      <c r="F281" s="503"/>
      <c r="G281" s="503"/>
      <c r="H281" s="503"/>
      <c r="I281" s="503"/>
      <c r="J281" s="503"/>
      <c r="K281" s="503"/>
      <c r="L281" s="503"/>
      <c r="M281" s="504"/>
      <c r="N281" s="503"/>
      <c r="O281" s="503"/>
    </row>
    <row r="282" spans="1:15" s="507" customFormat="1" ht="12" customHeight="1">
      <c r="A282" s="522" t="s">
        <v>822</v>
      </c>
      <c r="B282" s="514"/>
      <c r="C282" s="523" t="s">
        <v>823</v>
      </c>
      <c r="D282" s="524"/>
      <c r="E282" s="524"/>
      <c r="F282" s="524"/>
      <c r="G282" s="524"/>
      <c r="H282" s="524"/>
      <c r="I282" s="524"/>
      <c r="J282" s="524"/>
      <c r="K282" s="524"/>
      <c r="L282" s="524"/>
      <c r="M282" s="525"/>
      <c r="N282" s="524"/>
      <c r="O282" s="524"/>
    </row>
    <row r="283" spans="1:15" s="507" customFormat="1" ht="23.25" customHeight="1">
      <c r="A283" s="496" t="s">
        <v>824</v>
      </c>
      <c r="B283" s="514"/>
      <c r="C283" s="454" t="s">
        <v>825</v>
      </c>
      <c r="D283" s="519"/>
      <c r="E283" s="519"/>
      <c r="F283" s="519"/>
      <c r="G283" s="519"/>
      <c r="H283" s="519"/>
      <c r="I283" s="519"/>
      <c r="J283" s="519"/>
      <c r="K283" s="519"/>
      <c r="L283" s="519"/>
      <c r="M283" s="520"/>
      <c r="N283" s="519"/>
      <c r="O283" s="519"/>
    </row>
    <row r="284" spans="1:15" ht="12" customHeight="1">
      <c r="A284" s="497"/>
      <c r="B284" s="472"/>
      <c r="C284" s="493" t="s">
        <v>826</v>
      </c>
      <c r="D284" s="498"/>
      <c r="E284" s="498"/>
      <c r="F284" s="498"/>
      <c r="G284" s="498"/>
      <c r="H284" s="498"/>
      <c r="I284" s="498"/>
      <c r="J284" s="498"/>
      <c r="K284" s="498"/>
      <c r="L284" s="498"/>
      <c r="M284" s="499"/>
      <c r="N284" s="498"/>
      <c r="O284" s="498"/>
    </row>
    <row r="285" spans="1:15" s="528" customFormat="1" ht="22.5" customHeight="1">
      <c r="A285" s="526"/>
      <c r="B285" s="527"/>
      <c r="C285" s="434" t="s">
        <v>827</v>
      </c>
      <c r="D285" s="498"/>
      <c r="E285" s="498"/>
      <c r="F285" s="498"/>
      <c r="G285" s="498"/>
      <c r="H285" s="498"/>
      <c r="I285" s="498"/>
      <c r="J285" s="498"/>
      <c r="K285" s="498"/>
      <c r="L285" s="498"/>
      <c r="M285" s="499"/>
      <c r="N285" s="498"/>
      <c r="O285" s="498"/>
    </row>
    <row r="286" spans="1:15" ht="12" customHeight="1">
      <c r="L286" s="530"/>
      <c r="M286" s="531"/>
      <c r="N286" s="530"/>
      <c r="O286" s="530"/>
    </row>
    <row r="287" spans="1:15" s="507" customFormat="1" ht="23.25" customHeight="1">
      <c r="A287" s="496" t="s">
        <v>828</v>
      </c>
      <c r="B287" s="514"/>
      <c r="C287" s="454" t="s">
        <v>829</v>
      </c>
      <c r="D287" s="524"/>
      <c r="E287" s="524"/>
      <c r="F287" s="524"/>
      <c r="G287" s="524"/>
      <c r="H287" s="524"/>
      <c r="I287" s="524"/>
      <c r="J287" s="524"/>
      <c r="K287" s="524"/>
      <c r="L287" s="524"/>
      <c r="M287" s="525"/>
      <c r="N287" s="524"/>
      <c r="O287" s="524"/>
    </row>
    <row r="288" spans="1:15" ht="12" customHeight="1">
      <c r="A288" s="497"/>
      <c r="B288" s="472"/>
      <c r="C288" s="473" t="s">
        <v>830</v>
      </c>
      <c r="D288" s="498"/>
      <c r="E288" s="498"/>
      <c r="F288" s="498"/>
      <c r="G288" s="498"/>
      <c r="H288" s="498"/>
      <c r="I288" s="498"/>
      <c r="J288" s="498"/>
      <c r="K288" s="498"/>
      <c r="L288" s="498"/>
      <c r="M288" s="499"/>
      <c r="N288" s="498"/>
      <c r="O288" s="498"/>
    </row>
    <row r="289" spans="1:15" ht="12" customHeight="1">
      <c r="A289" s="497"/>
      <c r="B289" s="472"/>
      <c r="C289" s="473" t="s">
        <v>831</v>
      </c>
      <c r="D289" s="498"/>
      <c r="E289" s="498"/>
      <c r="F289" s="498"/>
      <c r="G289" s="498"/>
      <c r="H289" s="498"/>
      <c r="I289" s="498"/>
      <c r="J289" s="498"/>
      <c r="K289" s="498"/>
      <c r="L289" s="498"/>
      <c r="M289" s="499"/>
      <c r="N289" s="498"/>
      <c r="O289" s="498"/>
    </row>
    <row r="290" spans="1:15" ht="12" customHeight="1">
      <c r="L290" s="530"/>
      <c r="M290" s="531"/>
      <c r="N290" s="530"/>
      <c r="O290" s="530"/>
    </row>
    <row r="291" spans="1:15" s="507" customFormat="1" ht="23.25" customHeight="1">
      <c r="A291" s="496" t="s">
        <v>832</v>
      </c>
      <c r="B291" s="514"/>
      <c r="C291" s="454" t="s">
        <v>829</v>
      </c>
      <c r="D291" s="524"/>
      <c r="E291" s="524"/>
      <c r="F291" s="524"/>
      <c r="G291" s="524"/>
      <c r="H291" s="524"/>
      <c r="I291" s="524"/>
      <c r="J291" s="524"/>
      <c r="K291" s="524"/>
      <c r="L291" s="524"/>
      <c r="M291" s="525"/>
      <c r="N291" s="524"/>
      <c r="O291" s="524"/>
    </row>
    <row r="292" spans="1:15" s="528" customFormat="1" ht="22.5" customHeight="1">
      <c r="A292" s="526"/>
      <c r="B292" s="527"/>
      <c r="C292" s="434" t="s">
        <v>833</v>
      </c>
      <c r="D292" s="498"/>
      <c r="E292" s="498"/>
      <c r="F292" s="498"/>
      <c r="G292" s="498"/>
      <c r="H292" s="498"/>
      <c r="I292" s="498"/>
      <c r="J292" s="498"/>
      <c r="K292" s="498"/>
      <c r="L292" s="498"/>
      <c r="M292" s="499"/>
      <c r="N292" s="498"/>
      <c r="O292" s="498"/>
    </row>
    <row r="293" spans="1:15" s="528" customFormat="1" ht="22.5" customHeight="1">
      <c r="A293" s="526"/>
      <c r="B293" s="527"/>
      <c r="C293" s="434" t="s">
        <v>834</v>
      </c>
      <c r="D293" s="498"/>
      <c r="E293" s="498"/>
      <c r="F293" s="498"/>
      <c r="G293" s="498"/>
      <c r="H293" s="498"/>
      <c r="I293" s="498"/>
      <c r="J293" s="498"/>
      <c r="K293" s="498"/>
      <c r="L293" s="498"/>
      <c r="M293" s="499"/>
      <c r="N293" s="498"/>
      <c r="O293" s="498"/>
    </row>
    <row r="294" spans="1:15" ht="12" customHeight="1">
      <c r="A294" s="516"/>
      <c r="B294" s="491"/>
      <c r="C294" s="440"/>
      <c r="D294" s="532"/>
      <c r="E294" s="532"/>
      <c r="F294" s="532"/>
      <c r="G294" s="532"/>
      <c r="H294" s="532"/>
      <c r="I294" s="532"/>
      <c r="J294" s="532"/>
      <c r="K294" s="532"/>
      <c r="L294" s="532"/>
      <c r="M294" s="533"/>
      <c r="N294" s="532"/>
      <c r="O294" s="532"/>
    </row>
    <row r="295" spans="1:15" s="507" customFormat="1" ht="12" customHeight="1">
      <c r="A295" s="496" t="s">
        <v>835</v>
      </c>
      <c r="B295" s="514"/>
      <c r="C295" s="454" t="s">
        <v>836</v>
      </c>
      <c r="D295" s="524"/>
      <c r="E295" s="524"/>
      <c r="F295" s="524"/>
      <c r="G295" s="524"/>
      <c r="H295" s="524"/>
      <c r="I295" s="524"/>
      <c r="J295" s="524"/>
      <c r="K295" s="524"/>
      <c r="L295" s="524"/>
      <c r="M295" s="525"/>
      <c r="N295" s="524"/>
      <c r="O295" s="524"/>
    </row>
    <row r="296" spans="1:15" s="500" customFormat="1" ht="12" customHeight="1">
      <c r="A296" s="505"/>
      <c r="B296" s="489"/>
      <c r="C296" s="493" t="s">
        <v>837</v>
      </c>
      <c r="D296" s="498"/>
      <c r="E296" s="498"/>
      <c r="F296" s="498"/>
      <c r="G296" s="498"/>
      <c r="H296" s="498"/>
      <c r="I296" s="498"/>
      <c r="J296" s="498"/>
      <c r="K296" s="498"/>
      <c r="L296" s="498"/>
      <c r="M296" s="499"/>
      <c r="N296" s="498"/>
      <c r="O296" s="498"/>
    </row>
    <row r="297" spans="1:15" s="421" customFormat="1" ht="12" customHeight="1">
      <c r="A297" s="497"/>
      <c r="B297" s="457"/>
      <c r="C297" s="493" t="s">
        <v>838</v>
      </c>
      <c r="D297" s="498"/>
      <c r="E297" s="498"/>
      <c r="F297" s="498"/>
      <c r="G297" s="498"/>
      <c r="H297" s="498"/>
      <c r="I297" s="498"/>
      <c r="J297" s="498"/>
      <c r="K297" s="498"/>
      <c r="L297" s="498"/>
      <c r="M297" s="499"/>
      <c r="N297" s="498"/>
      <c r="O297" s="498"/>
    </row>
    <row r="298" spans="1:15" ht="12" customHeight="1">
      <c r="A298" s="497"/>
      <c r="B298" s="472"/>
      <c r="C298" s="493" t="s">
        <v>839</v>
      </c>
      <c r="D298" s="498"/>
      <c r="E298" s="498"/>
      <c r="F298" s="498"/>
      <c r="G298" s="498"/>
      <c r="H298" s="498"/>
      <c r="I298" s="498"/>
      <c r="J298" s="498"/>
      <c r="K298" s="498"/>
      <c r="L298" s="498"/>
      <c r="M298" s="499"/>
      <c r="N298" s="498"/>
      <c r="O298" s="498"/>
    </row>
    <row r="299" spans="1:15" ht="12" customHeight="1">
      <c r="A299" s="497"/>
      <c r="B299" s="472"/>
      <c r="C299" s="493" t="s">
        <v>840</v>
      </c>
      <c r="D299" s="498"/>
      <c r="E299" s="498"/>
      <c r="F299" s="498"/>
      <c r="G299" s="498"/>
      <c r="H299" s="498"/>
      <c r="I299" s="498"/>
      <c r="J299" s="498"/>
      <c r="K299" s="498"/>
      <c r="L299" s="498"/>
      <c r="M299" s="499"/>
      <c r="N299" s="498"/>
      <c r="O299" s="498"/>
    </row>
    <row r="300" spans="1:15" ht="12" customHeight="1">
      <c r="A300" s="521"/>
      <c r="B300" s="510"/>
      <c r="C300" s="512"/>
      <c r="D300" s="503"/>
      <c r="E300" s="503"/>
      <c r="F300" s="503"/>
      <c r="G300" s="503"/>
      <c r="H300" s="503"/>
      <c r="I300" s="503"/>
      <c r="J300" s="503"/>
      <c r="K300" s="503"/>
      <c r="L300" s="503"/>
      <c r="M300" s="504"/>
      <c r="N300" s="503"/>
      <c r="O300" s="503"/>
    </row>
    <row r="301" spans="1:15" s="421" customFormat="1" ht="24" customHeight="1">
      <c r="A301" s="513" t="s">
        <v>841</v>
      </c>
      <c r="B301" s="475"/>
      <c r="C301" s="454" t="s">
        <v>842</v>
      </c>
      <c r="D301" s="448"/>
      <c r="E301" s="448"/>
      <c r="F301" s="448"/>
      <c r="G301" s="448"/>
      <c r="H301" s="448"/>
      <c r="I301" s="448"/>
      <c r="J301" s="448"/>
      <c r="K301" s="448"/>
      <c r="L301" s="448"/>
      <c r="M301" s="449"/>
      <c r="N301" s="448"/>
      <c r="O301" s="448"/>
    </row>
    <row r="302" spans="1:15" s="507" customFormat="1" ht="23.25" customHeight="1">
      <c r="A302" s="496" t="s">
        <v>843</v>
      </c>
      <c r="B302" s="514"/>
      <c r="C302" s="454" t="s">
        <v>844</v>
      </c>
      <c r="D302" s="498"/>
      <c r="E302" s="498"/>
      <c r="F302" s="498"/>
      <c r="G302" s="498"/>
      <c r="H302" s="498"/>
      <c r="I302" s="498"/>
      <c r="J302" s="498"/>
      <c r="K302" s="498"/>
      <c r="L302" s="498"/>
      <c r="M302" s="499"/>
      <c r="N302" s="498"/>
      <c r="O302" s="498"/>
    </row>
    <row r="303" spans="1:15" ht="12" customHeight="1">
      <c r="A303" s="497"/>
      <c r="B303" s="472"/>
      <c r="C303" s="473" t="s">
        <v>845</v>
      </c>
      <c r="D303" s="498"/>
      <c r="E303" s="498"/>
      <c r="F303" s="498"/>
      <c r="G303" s="498"/>
      <c r="H303" s="498"/>
      <c r="I303" s="498"/>
      <c r="J303" s="498"/>
      <c r="K303" s="498"/>
      <c r="L303" s="498"/>
      <c r="M303" s="499"/>
      <c r="N303" s="498"/>
      <c r="O303" s="498"/>
    </row>
    <row r="304" spans="1:15" ht="12" customHeight="1">
      <c r="A304" s="497"/>
      <c r="B304" s="472"/>
      <c r="C304" s="473" t="s">
        <v>846</v>
      </c>
      <c r="D304" s="498"/>
      <c r="E304" s="498"/>
      <c r="F304" s="498"/>
      <c r="G304" s="498"/>
      <c r="H304" s="498"/>
      <c r="I304" s="498"/>
      <c r="J304" s="498"/>
      <c r="K304" s="498"/>
      <c r="L304" s="498"/>
      <c r="M304" s="499"/>
      <c r="N304" s="498"/>
      <c r="O304" s="498"/>
    </row>
    <row r="305" spans="1:15" ht="12" customHeight="1">
      <c r="A305" s="497"/>
      <c r="B305" s="472"/>
      <c r="C305" s="473" t="s">
        <v>847</v>
      </c>
      <c r="D305" s="498"/>
      <c r="E305" s="498"/>
      <c r="F305" s="498"/>
      <c r="G305" s="498"/>
      <c r="H305" s="498"/>
      <c r="I305" s="498"/>
      <c r="J305" s="498"/>
      <c r="K305" s="498"/>
      <c r="L305" s="498"/>
      <c r="M305" s="499"/>
      <c r="N305" s="498"/>
      <c r="O305" s="498"/>
    </row>
    <row r="306" spans="1:15" ht="12" customHeight="1">
      <c r="A306" s="521"/>
      <c r="B306" s="510"/>
      <c r="C306" s="534"/>
      <c r="D306" s="503"/>
      <c r="E306" s="503"/>
      <c r="F306" s="503"/>
      <c r="G306" s="503"/>
      <c r="H306" s="503"/>
      <c r="I306" s="503"/>
      <c r="J306" s="503"/>
      <c r="K306" s="503"/>
      <c r="L306" s="503"/>
      <c r="M306" s="504"/>
      <c r="N306" s="503"/>
      <c r="O306" s="503"/>
    </row>
    <row r="307" spans="1:15" s="507" customFormat="1" ht="12" customHeight="1">
      <c r="A307" s="496" t="s">
        <v>848</v>
      </c>
      <c r="B307" s="514"/>
      <c r="C307" s="454" t="s">
        <v>849</v>
      </c>
      <c r="D307" s="524"/>
      <c r="E307" s="524"/>
      <c r="F307" s="524"/>
      <c r="G307" s="524"/>
      <c r="H307" s="524"/>
      <c r="I307" s="524"/>
      <c r="J307" s="524"/>
      <c r="K307" s="524"/>
      <c r="L307" s="524"/>
      <c r="M307" s="525"/>
      <c r="N307" s="524"/>
      <c r="O307" s="524"/>
    </row>
    <row r="308" spans="1:15" ht="12" customHeight="1">
      <c r="A308" s="497"/>
      <c r="B308" s="472"/>
      <c r="C308" s="473" t="s">
        <v>850</v>
      </c>
      <c r="D308" s="498"/>
      <c r="E308" s="498"/>
      <c r="F308" s="498"/>
      <c r="G308" s="498"/>
      <c r="H308" s="498"/>
      <c r="I308" s="498"/>
      <c r="J308" s="498"/>
      <c r="K308" s="498"/>
      <c r="L308" s="498"/>
      <c r="M308" s="499"/>
      <c r="N308" s="498"/>
      <c r="O308" s="498"/>
    </row>
    <row r="309" spans="1:15" ht="12" customHeight="1">
      <c r="A309" s="497"/>
      <c r="B309" s="472"/>
      <c r="C309" s="473" t="s">
        <v>851</v>
      </c>
      <c r="D309" s="498"/>
      <c r="E309" s="498"/>
      <c r="F309" s="498"/>
      <c r="G309" s="498"/>
      <c r="H309" s="498"/>
      <c r="I309" s="498"/>
      <c r="J309" s="498"/>
      <c r="K309" s="498"/>
      <c r="L309" s="498"/>
      <c r="M309" s="499"/>
      <c r="N309" s="498"/>
      <c r="O309" s="498"/>
    </row>
    <row r="310" spans="1:15" ht="12" customHeight="1">
      <c r="A310" s="497"/>
      <c r="B310" s="472"/>
      <c r="C310" s="473" t="s">
        <v>852</v>
      </c>
      <c r="D310" s="498"/>
      <c r="E310" s="498"/>
      <c r="F310" s="498"/>
      <c r="G310" s="498"/>
      <c r="H310" s="498"/>
      <c r="I310" s="498"/>
      <c r="J310" s="498"/>
      <c r="K310" s="498"/>
      <c r="L310" s="498"/>
      <c r="M310" s="499"/>
      <c r="N310" s="498"/>
      <c r="O310" s="498"/>
    </row>
    <row r="311" spans="1:15" ht="23.25" customHeight="1">
      <c r="A311" s="497"/>
      <c r="B311" s="472"/>
      <c r="C311" s="493" t="s">
        <v>853</v>
      </c>
      <c r="D311" s="498"/>
      <c r="E311" s="498"/>
      <c r="F311" s="498"/>
      <c r="G311" s="498"/>
      <c r="H311" s="498"/>
      <c r="I311" s="498"/>
      <c r="J311" s="498"/>
      <c r="K311" s="498"/>
      <c r="L311" s="498"/>
      <c r="M311" s="499"/>
      <c r="N311" s="498"/>
      <c r="O311" s="498"/>
    </row>
    <row r="312" spans="1:15" ht="12" customHeight="1">
      <c r="A312" s="521"/>
      <c r="B312" s="510"/>
      <c r="C312" s="534"/>
      <c r="D312" s="503"/>
      <c r="E312" s="503"/>
      <c r="F312" s="503"/>
      <c r="G312" s="503"/>
      <c r="H312" s="503"/>
      <c r="I312" s="503"/>
      <c r="J312" s="503"/>
      <c r="K312" s="503"/>
      <c r="L312" s="503"/>
      <c r="M312" s="504"/>
      <c r="N312" s="503"/>
      <c r="O312" s="503"/>
    </row>
    <row r="313" spans="1:15" s="507" customFormat="1" ht="12" customHeight="1">
      <c r="A313" s="496" t="s">
        <v>854</v>
      </c>
      <c r="B313" s="514"/>
      <c r="C313" s="454" t="s">
        <v>855</v>
      </c>
      <c r="D313" s="524"/>
      <c r="E313" s="524"/>
      <c r="F313" s="524"/>
      <c r="G313" s="524"/>
      <c r="H313" s="524"/>
      <c r="I313" s="524"/>
      <c r="J313" s="524"/>
      <c r="K313" s="524"/>
      <c r="L313" s="524"/>
      <c r="M313" s="525"/>
      <c r="N313" s="524"/>
      <c r="O313" s="524"/>
    </row>
    <row r="314" spans="1:15" ht="12" customHeight="1">
      <c r="A314" s="497"/>
      <c r="B314" s="472"/>
      <c r="C314" s="473" t="s">
        <v>856</v>
      </c>
      <c r="D314" s="498"/>
      <c r="E314" s="498"/>
      <c r="F314" s="498"/>
      <c r="G314" s="498"/>
      <c r="H314" s="498"/>
      <c r="I314" s="498"/>
      <c r="J314" s="498"/>
      <c r="K314" s="498"/>
      <c r="L314" s="498"/>
      <c r="M314" s="499"/>
      <c r="N314" s="498"/>
      <c r="O314" s="498"/>
    </row>
    <row r="315" spans="1:15" ht="12" customHeight="1">
      <c r="A315" s="497"/>
      <c r="B315" s="472"/>
      <c r="C315" s="473" t="s">
        <v>857</v>
      </c>
      <c r="D315" s="498"/>
      <c r="E315" s="498"/>
      <c r="F315" s="498"/>
      <c r="G315" s="498"/>
      <c r="H315" s="498"/>
      <c r="I315" s="498"/>
      <c r="J315" s="498"/>
      <c r="K315" s="498"/>
      <c r="L315" s="498"/>
      <c r="M315" s="499"/>
      <c r="N315" s="498"/>
      <c r="O315" s="498"/>
    </row>
    <row r="316" spans="1:15" ht="12" customHeight="1">
      <c r="A316" s="497"/>
      <c r="B316" s="472"/>
      <c r="C316" s="473" t="s">
        <v>858</v>
      </c>
      <c r="D316" s="498"/>
      <c r="E316" s="498"/>
      <c r="F316" s="498"/>
      <c r="G316" s="498"/>
      <c r="H316" s="498"/>
      <c r="I316" s="498"/>
      <c r="J316" s="498"/>
      <c r="K316" s="498"/>
      <c r="L316" s="498"/>
      <c r="M316" s="499"/>
      <c r="N316" s="498"/>
      <c r="O316" s="498"/>
    </row>
    <row r="317" spans="1:15" ht="12" customHeight="1">
      <c r="A317" s="521"/>
      <c r="B317" s="510"/>
      <c r="C317" s="534"/>
      <c r="D317" s="503"/>
      <c r="E317" s="503"/>
      <c r="F317" s="503"/>
      <c r="G317" s="503"/>
      <c r="H317" s="503"/>
      <c r="I317" s="503"/>
      <c r="J317" s="503"/>
      <c r="K317" s="503"/>
      <c r="L317" s="503"/>
      <c r="M317" s="504"/>
      <c r="N317" s="503"/>
      <c r="O317" s="503"/>
    </row>
    <row r="318" spans="1:15" s="507" customFormat="1" ht="12" customHeight="1">
      <c r="A318" s="496" t="s">
        <v>859</v>
      </c>
      <c r="B318" s="514"/>
      <c r="C318" s="454" t="s">
        <v>860</v>
      </c>
      <c r="D318" s="524"/>
      <c r="E318" s="524"/>
      <c r="F318" s="524"/>
      <c r="G318" s="524"/>
      <c r="H318" s="524"/>
      <c r="I318" s="524"/>
      <c r="J318" s="524"/>
      <c r="K318" s="524"/>
      <c r="L318" s="524"/>
      <c r="M318" s="525"/>
      <c r="N318" s="524"/>
      <c r="O318" s="524"/>
    </row>
    <row r="319" spans="1:15" ht="12" customHeight="1">
      <c r="A319" s="497"/>
      <c r="B319" s="472"/>
      <c r="C319" s="473" t="s">
        <v>861</v>
      </c>
      <c r="D319" s="498"/>
      <c r="E319" s="498"/>
      <c r="F319" s="498"/>
      <c r="G319" s="498"/>
      <c r="H319" s="498"/>
      <c r="I319" s="498"/>
      <c r="J319" s="498"/>
      <c r="K319" s="498"/>
      <c r="L319" s="498"/>
      <c r="M319" s="499"/>
      <c r="N319" s="498"/>
      <c r="O319" s="498"/>
    </row>
    <row r="320" spans="1:15" ht="12" customHeight="1">
      <c r="A320" s="497"/>
      <c r="B320" s="472"/>
      <c r="C320" s="473" t="s">
        <v>862</v>
      </c>
      <c r="D320" s="498"/>
      <c r="E320" s="498"/>
      <c r="F320" s="498"/>
      <c r="G320" s="498"/>
      <c r="H320" s="498"/>
      <c r="I320" s="498"/>
      <c r="J320" s="498"/>
      <c r="K320" s="498"/>
      <c r="L320" s="498"/>
      <c r="M320" s="499"/>
      <c r="N320" s="498"/>
      <c r="O320" s="498"/>
    </row>
    <row r="321" spans="1:15" ht="12" customHeight="1">
      <c r="A321" s="497"/>
      <c r="B321" s="472"/>
      <c r="C321" s="473" t="s">
        <v>863</v>
      </c>
      <c r="D321" s="498"/>
      <c r="E321" s="498"/>
      <c r="F321" s="498"/>
      <c r="G321" s="498"/>
      <c r="H321" s="498"/>
      <c r="I321" s="498"/>
      <c r="J321" s="498"/>
      <c r="K321" s="498"/>
      <c r="L321" s="498"/>
      <c r="M321" s="499"/>
      <c r="N321" s="498"/>
      <c r="O321" s="498"/>
    </row>
    <row r="322" spans="1:15" ht="12" customHeight="1">
      <c r="A322" s="521"/>
      <c r="B322" s="510"/>
      <c r="C322" s="534"/>
      <c r="D322" s="503"/>
      <c r="E322" s="503"/>
      <c r="F322" s="503"/>
      <c r="G322" s="503"/>
      <c r="H322" s="503"/>
      <c r="I322" s="503"/>
      <c r="J322" s="503"/>
      <c r="K322" s="503"/>
      <c r="L322" s="503"/>
      <c r="M322" s="504"/>
      <c r="N322" s="503"/>
      <c r="O322" s="503"/>
    </row>
    <row r="323" spans="1:15" s="421" customFormat="1" ht="12" customHeight="1">
      <c r="A323" s="513" t="s">
        <v>864</v>
      </c>
      <c r="B323" s="475"/>
      <c r="C323" s="454" t="s">
        <v>865</v>
      </c>
      <c r="D323" s="462"/>
      <c r="E323" s="462"/>
      <c r="F323" s="462"/>
      <c r="G323" s="462"/>
      <c r="H323" s="462"/>
      <c r="I323" s="462"/>
      <c r="J323" s="462"/>
      <c r="K323" s="462"/>
      <c r="L323" s="462"/>
      <c r="M323" s="463"/>
      <c r="N323" s="462"/>
      <c r="O323" s="462"/>
    </row>
    <row r="324" spans="1:15" s="507" customFormat="1" ht="12" customHeight="1">
      <c r="A324" s="496" t="s">
        <v>866</v>
      </c>
      <c r="B324" s="514"/>
      <c r="C324" s="515" t="s">
        <v>867</v>
      </c>
      <c r="D324" s="519"/>
      <c r="E324" s="519"/>
      <c r="F324" s="519"/>
      <c r="G324" s="519"/>
      <c r="H324" s="519"/>
      <c r="I324" s="519"/>
      <c r="J324" s="519"/>
      <c r="K324" s="519"/>
      <c r="L324" s="519"/>
      <c r="M324" s="520"/>
      <c r="N324" s="519"/>
      <c r="O324" s="519"/>
    </row>
    <row r="325" spans="1:15" s="500" customFormat="1" ht="12" customHeight="1">
      <c r="A325" s="505"/>
      <c r="B325" s="489"/>
      <c r="C325" s="493" t="s">
        <v>868</v>
      </c>
      <c r="D325" s="498"/>
      <c r="E325" s="498"/>
      <c r="F325" s="498"/>
      <c r="G325" s="498"/>
      <c r="H325" s="498"/>
      <c r="I325" s="498"/>
      <c r="J325" s="498"/>
      <c r="K325" s="498"/>
      <c r="L325" s="498"/>
      <c r="M325" s="499"/>
      <c r="N325" s="498"/>
      <c r="O325" s="498"/>
    </row>
    <row r="326" spans="1:15" s="421" customFormat="1" ht="12" customHeight="1">
      <c r="A326" s="497"/>
      <c r="B326" s="457"/>
      <c r="C326" s="493" t="s">
        <v>869</v>
      </c>
      <c r="D326" s="498"/>
      <c r="E326" s="498"/>
      <c r="F326" s="498"/>
      <c r="G326" s="498"/>
      <c r="H326" s="498"/>
      <c r="I326" s="498"/>
      <c r="J326" s="498"/>
      <c r="K326" s="498"/>
      <c r="L326" s="498"/>
      <c r="M326" s="499"/>
      <c r="N326" s="498"/>
      <c r="O326" s="498"/>
    </row>
    <row r="327" spans="1:15" ht="12" customHeight="1">
      <c r="A327" s="521"/>
      <c r="B327" s="510"/>
      <c r="C327" s="534"/>
      <c r="D327" s="503"/>
      <c r="E327" s="503"/>
      <c r="F327" s="503"/>
      <c r="G327" s="503"/>
      <c r="H327" s="503"/>
      <c r="I327" s="503"/>
      <c r="J327" s="503"/>
      <c r="K327" s="503"/>
      <c r="L327" s="503"/>
      <c r="M327" s="504"/>
      <c r="N327" s="503"/>
      <c r="O327" s="503"/>
    </row>
    <row r="328" spans="1:15" s="507" customFormat="1" ht="12" customHeight="1">
      <c r="A328" s="496" t="s">
        <v>870</v>
      </c>
      <c r="B328" s="514"/>
      <c r="C328" s="515" t="s">
        <v>871</v>
      </c>
      <c r="D328" s="519"/>
      <c r="E328" s="519"/>
      <c r="F328" s="519"/>
      <c r="G328" s="519"/>
      <c r="H328" s="519"/>
      <c r="I328" s="519"/>
      <c r="J328" s="519"/>
      <c r="K328" s="519"/>
      <c r="L328" s="519"/>
      <c r="M328" s="520"/>
      <c r="N328" s="519"/>
      <c r="O328" s="519"/>
    </row>
    <row r="329" spans="1:15" s="500" customFormat="1" ht="12" customHeight="1">
      <c r="A329" s="505"/>
      <c r="B329" s="489"/>
      <c r="C329" s="493" t="s">
        <v>872</v>
      </c>
      <c r="D329" s="498"/>
      <c r="E329" s="498"/>
      <c r="F329" s="498"/>
      <c r="G329" s="498"/>
      <c r="H329" s="498"/>
      <c r="I329" s="498"/>
      <c r="J329" s="498"/>
      <c r="K329" s="498"/>
      <c r="L329" s="498"/>
      <c r="M329" s="499"/>
      <c r="N329" s="498"/>
      <c r="O329" s="498"/>
    </row>
    <row r="330" spans="1:15" s="421" customFormat="1" ht="12" customHeight="1">
      <c r="A330" s="497"/>
      <c r="B330" s="457"/>
      <c r="C330" s="493" t="s">
        <v>873</v>
      </c>
      <c r="D330" s="498"/>
      <c r="E330" s="498"/>
      <c r="F330" s="498"/>
      <c r="G330" s="498"/>
      <c r="H330" s="498"/>
      <c r="I330" s="498"/>
      <c r="J330" s="498"/>
      <c r="K330" s="498"/>
      <c r="L330" s="498"/>
      <c r="M330" s="499"/>
      <c r="N330" s="498"/>
      <c r="O330" s="498"/>
    </row>
    <row r="331" spans="1:15" ht="12" customHeight="1">
      <c r="A331" s="521"/>
      <c r="B331" s="510"/>
      <c r="C331" s="534"/>
      <c r="D331" s="503"/>
      <c r="E331" s="503"/>
      <c r="F331" s="503"/>
      <c r="G331" s="503"/>
      <c r="H331" s="503"/>
      <c r="I331" s="503"/>
      <c r="J331" s="503"/>
      <c r="K331" s="503"/>
      <c r="L331" s="503"/>
      <c r="M331" s="504"/>
      <c r="N331" s="503"/>
      <c r="O331" s="503"/>
    </row>
    <row r="332" spans="1:15" s="507" customFormat="1" ht="12" customHeight="1">
      <c r="A332" s="496" t="s">
        <v>874</v>
      </c>
      <c r="B332" s="514"/>
      <c r="C332" s="515" t="s">
        <v>875</v>
      </c>
      <c r="D332" s="519"/>
      <c r="E332" s="519"/>
      <c r="F332" s="519"/>
      <c r="G332" s="519"/>
      <c r="H332" s="519"/>
      <c r="I332" s="519"/>
      <c r="J332" s="519"/>
      <c r="K332" s="519"/>
      <c r="L332" s="519"/>
      <c r="M332" s="520"/>
      <c r="N332" s="519"/>
      <c r="O332" s="519"/>
    </row>
    <row r="333" spans="1:15" s="500" customFormat="1" ht="23.25" customHeight="1">
      <c r="A333" s="505"/>
      <c r="B333" s="489"/>
      <c r="C333" s="493" t="s">
        <v>876</v>
      </c>
      <c r="D333" s="498"/>
      <c r="E333" s="498"/>
      <c r="F333" s="498"/>
      <c r="G333" s="498"/>
      <c r="H333" s="498"/>
      <c r="I333" s="498"/>
      <c r="J333" s="498"/>
      <c r="K333" s="498"/>
      <c r="L333" s="498"/>
      <c r="M333" s="499"/>
      <c r="N333" s="498"/>
      <c r="O333" s="498"/>
    </row>
    <row r="334" spans="1:15" s="421" customFormat="1" ht="12" customHeight="1">
      <c r="A334" s="497"/>
      <c r="B334" s="457"/>
      <c r="C334" s="493" t="s">
        <v>877</v>
      </c>
      <c r="D334" s="498"/>
      <c r="E334" s="498"/>
      <c r="F334" s="498"/>
      <c r="G334" s="498"/>
      <c r="H334" s="498"/>
      <c r="I334" s="498"/>
      <c r="J334" s="498"/>
      <c r="K334" s="498"/>
      <c r="L334" s="498"/>
      <c r="M334" s="499"/>
      <c r="N334" s="498"/>
      <c r="O334" s="498"/>
    </row>
    <row r="335" spans="1:15" ht="12" customHeight="1">
      <c r="A335" s="521"/>
      <c r="B335" s="510"/>
      <c r="C335" s="534"/>
      <c r="D335" s="503"/>
      <c r="E335" s="503"/>
      <c r="F335" s="503"/>
      <c r="G335" s="503"/>
      <c r="H335" s="503"/>
      <c r="I335" s="503"/>
      <c r="J335" s="503"/>
      <c r="K335" s="503"/>
      <c r="L335" s="503"/>
      <c r="M335" s="504"/>
      <c r="N335" s="503"/>
      <c r="O335" s="503"/>
    </row>
    <row r="336" spans="1:15" s="507" customFormat="1" ht="23.25" customHeight="1">
      <c r="A336" s="496" t="s">
        <v>878</v>
      </c>
      <c r="B336" s="514"/>
      <c r="C336" s="515" t="s">
        <v>879</v>
      </c>
      <c r="D336" s="519"/>
      <c r="E336" s="519"/>
      <c r="F336" s="519"/>
      <c r="G336" s="519"/>
      <c r="H336" s="519"/>
      <c r="I336" s="519"/>
      <c r="J336" s="519"/>
      <c r="K336" s="519"/>
      <c r="L336" s="519"/>
      <c r="M336" s="520"/>
      <c r="N336" s="519"/>
      <c r="O336" s="519"/>
    </row>
    <row r="337" spans="1:15" s="500" customFormat="1" ht="23.25" customHeight="1">
      <c r="A337" s="505"/>
      <c r="B337" s="489"/>
      <c r="C337" s="493" t="s">
        <v>880</v>
      </c>
      <c r="D337" s="498"/>
      <c r="E337" s="498"/>
      <c r="F337" s="498"/>
      <c r="G337" s="498"/>
      <c r="H337" s="498"/>
      <c r="I337" s="498"/>
      <c r="J337" s="498"/>
      <c r="K337" s="498"/>
      <c r="L337" s="498"/>
      <c r="M337" s="499"/>
      <c r="N337" s="498"/>
      <c r="O337" s="498"/>
    </row>
    <row r="338" spans="1:15" s="421" customFormat="1" ht="12" customHeight="1">
      <c r="A338" s="497"/>
      <c r="B338" s="457"/>
      <c r="C338" s="493" t="s">
        <v>881</v>
      </c>
      <c r="D338" s="498"/>
      <c r="E338" s="498"/>
      <c r="F338" s="498"/>
      <c r="G338" s="498"/>
      <c r="H338" s="498"/>
      <c r="I338" s="498"/>
      <c r="J338" s="498"/>
      <c r="K338" s="498"/>
      <c r="L338" s="498"/>
      <c r="M338" s="499"/>
      <c r="N338" s="498"/>
      <c r="O338" s="498"/>
    </row>
    <row r="339" spans="1:15" ht="12" customHeight="1">
      <c r="A339" s="497"/>
      <c r="B339" s="457"/>
      <c r="C339" s="493" t="s">
        <v>882</v>
      </c>
      <c r="D339" s="498"/>
      <c r="E339" s="498"/>
      <c r="F339" s="498"/>
      <c r="G339" s="498"/>
      <c r="H339" s="498"/>
      <c r="I339" s="498"/>
      <c r="J339" s="498"/>
      <c r="K339" s="498"/>
      <c r="L339" s="498"/>
      <c r="M339" s="499"/>
      <c r="N339" s="498"/>
      <c r="O339" s="498"/>
    </row>
    <row r="340" spans="1:15" ht="12" customHeight="1">
      <c r="A340" s="497"/>
      <c r="B340" s="457"/>
      <c r="C340" s="493" t="s">
        <v>883</v>
      </c>
      <c r="D340" s="498"/>
      <c r="E340" s="498"/>
      <c r="F340" s="498"/>
      <c r="G340" s="498"/>
      <c r="H340" s="498"/>
      <c r="I340" s="498"/>
      <c r="J340" s="498"/>
      <c r="K340" s="498"/>
      <c r="L340" s="498"/>
      <c r="M340" s="499"/>
      <c r="N340" s="498"/>
      <c r="O340" s="498"/>
    </row>
    <row r="341" spans="1:15" ht="23.25" customHeight="1">
      <c r="A341" s="497"/>
      <c r="B341" s="457"/>
      <c r="C341" s="493" t="s">
        <v>884</v>
      </c>
      <c r="D341" s="498"/>
      <c r="E341" s="498"/>
      <c r="F341" s="498"/>
      <c r="G341" s="498"/>
      <c r="H341" s="498"/>
      <c r="I341" s="498"/>
      <c r="J341" s="498"/>
      <c r="K341" s="498"/>
      <c r="L341" s="498"/>
      <c r="M341" s="499"/>
      <c r="N341" s="498"/>
      <c r="O341" s="498"/>
    </row>
  </sheetData>
  <phoneticPr fontId="38" type="noConversion"/>
  <pageMargins left="0" right="0" top="0" bottom="0.17" header="0.42" footer="0.17"/>
  <pageSetup orientation="landscape" horizontalDpi="4294967292" verticalDpi="4294967292" r:id="rId1"/>
  <headerFooter alignWithMargins="0"/>
  <rowBreaks count="1" manualBreakCount="1">
    <brk id="40" max="16383" man="1"/>
  </rowBreaks>
  <drawing r:id="rId2"/>
  <legacyDrawing r:id="rId3"/>
</worksheet>
</file>

<file path=xl/worksheets/sheet19.xml><?xml version="1.0" encoding="utf-8"?>
<worksheet xmlns="http://schemas.openxmlformats.org/spreadsheetml/2006/main" xmlns:r="http://schemas.openxmlformats.org/officeDocument/2006/relationships">
  <dimension ref="A1:Q331"/>
  <sheetViews>
    <sheetView zoomScale="110" workbookViewId="0">
      <pane ySplit="2" topLeftCell="A4" activePane="bottomLeft" state="frozen"/>
      <selection pane="bottomLeft" activeCell="C4" sqref="C4"/>
    </sheetView>
  </sheetViews>
  <sheetFormatPr defaultColWidth="10.7109375" defaultRowHeight="12" customHeight="1"/>
  <cols>
    <col min="1" max="1" width="6" style="615" customWidth="1"/>
    <col min="2" max="2" width="0.7109375" style="543" customWidth="1"/>
    <col min="3" max="3" width="70.85546875" style="677" customWidth="1"/>
    <col min="4" max="11" width="2.140625" style="540" customWidth="1"/>
    <col min="12" max="12" width="5.140625" style="540" customWidth="1"/>
    <col min="13" max="13" width="8.7109375" style="541" customWidth="1"/>
    <col min="14" max="14" width="6.5703125" style="540" customWidth="1"/>
    <col min="15" max="15" width="6.28515625" style="540" customWidth="1"/>
    <col min="16" max="16384" width="10.7109375" style="540"/>
  </cols>
  <sheetData>
    <row r="1" spans="1:17" ht="15" customHeight="1">
      <c r="A1" s="536"/>
      <c r="B1" s="537"/>
      <c r="C1" s="808">
        <f>(Cover!B6)</f>
        <v>0</v>
      </c>
      <c r="D1" s="538" t="s">
        <v>560</v>
      </c>
      <c r="E1" s="539"/>
      <c r="F1" s="539"/>
      <c r="G1" s="539"/>
      <c r="H1" s="539"/>
      <c r="I1" s="539"/>
      <c r="J1" s="539"/>
      <c r="K1" s="539"/>
    </row>
    <row r="2" spans="1:17" ht="58.5" customHeight="1">
      <c r="A2" s="542" t="s">
        <v>1046</v>
      </c>
      <c r="C2" s="544" t="s">
        <v>886</v>
      </c>
      <c r="D2" s="545"/>
      <c r="E2" s="545"/>
      <c r="F2" s="545"/>
      <c r="G2" s="545"/>
      <c r="H2" s="545"/>
      <c r="I2" s="545"/>
      <c r="J2" s="545"/>
      <c r="K2" s="545"/>
      <c r="L2" s="546" t="s">
        <v>562</v>
      </c>
      <c r="M2" s="547" t="s">
        <v>563</v>
      </c>
      <c r="N2" s="546" t="s">
        <v>885</v>
      </c>
      <c r="O2" s="548" t="s">
        <v>564</v>
      </c>
      <c r="P2" s="549"/>
      <c r="Q2" s="550"/>
    </row>
    <row r="3" spans="1:17" ht="11.25" customHeight="1">
      <c r="A3" s="542">
        <v>1</v>
      </c>
      <c r="C3" s="551" t="s">
        <v>565</v>
      </c>
      <c r="D3" s="552"/>
      <c r="E3" s="552"/>
      <c r="F3" s="552"/>
      <c r="G3" s="552"/>
      <c r="H3" s="552"/>
      <c r="I3" s="552"/>
      <c r="J3" s="552"/>
      <c r="K3" s="552"/>
      <c r="L3" s="550"/>
      <c r="M3" s="553"/>
      <c r="N3" s="550"/>
      <c r="O3" s="554"/>
      <c r="P3" s="549"/>
      <c r="Q3" s="550"/>
    </row>
    <row r="4" spans="1:17" s="560" customFormat="1" ht="32.25" customHeight="1">
      <c r="A4" s="555">
        <v>1.1000000000000001</v>
      </c>
      <c r="B4" s="556"/>
      <c r="C4" s="557" t="s">
        <v>566</v>
      </c>
      <c r="D4" s="558"/>
      <c r="E4" s="558"/>
      <c r="F4" s="558"/>
      <c r="G4" s="558"/>
      <c r="H4" s="558"/>
      <c r="I4" s="558"/>
      <c r="J4" s="558"/>
      <c r="K4" s="558"/>
      <c r="L4" s="558"/>
      <c r="M4" s="559"/>
      <c r="N4" s="558"/>
      <c r="O4" s="558"/>
    </row>
    <row r="5" spans="1:17" s="560" customFormat="1" ht="22.5" customHeight="1">
      <c r="A5" s="555">
        <v>1.2</v>
      </c>
      <c r="B5" s="556"/>
      <c r="C5" s="557" t="s">
        <v>567</v>
      </c>
      <c r="D5" s="558"/>
      <c r="E5" s="558"/>
      <c r="F5" s="558"/>
      <c r="G5" s="558"/>
      <c r="H5" s="558"/>
      <c r="I5" s="558"/>
      <c r="J5" s="558"/>
      <c r="K5" s="558"/>
      <c r="L5" s="558"/>
      <c r="M5" s="559"/>
      <c r="N5" s="558"/>
      <c r="O5" s="558"/>
    </row>
    <row r="6" spans="1:17" s="560" customFormat="1" ht="11.25" customHeight="1">
      <c r="A6" s="561">
        <v>1.3</v>
      </c>
      <c r="B6" s="556"/>
      <c r="C6" s="562" t="s">
        <v>568</v>
      </c>
      <c r="D6" s="558"/>
      <c r="E6" s="558"/>
      <c r="F6" s="558"/>
      <c r="G6" s="558"/>
      <c r="H6" s="558"/>
      <c r="I6" s="558"/>
      <c r="J6" s="558"/>
      <c r="K6" s="558"/>
      <c r="L6" s="558"/>
      <c r="M6" s="559"/>
      <c r="N6" s="558"/>
      <c r="O6" s="558"/>
    </row>
    <row r="7" spans="1:17" s="560" customFormat="1" ht="11.25" customHeight="1">
      <c r="A7" s="561">
        <v>1.4</v>
      </c>
      <c r="B7" s="556"/>
      <c r="C7" s="562" t="s">
        <v>569</v>
      </c>
      <c r="D7" s="558"/>
      <c r="E7" s="558"/>
      <c r="F7" s="558"/>
      <c r="G7" s="558"/>
      <c r="H7" s="558"/>
      <c r="I7" s="558"/>
      <c r="J7" s="558"/>
      <c r="K7" s="558"/>
      <c r="L7" s="558"/>
      <c r="M7" s="559"/>
      <c r="N7" s="558"/>
      <c r="O7" s="558"/>
    </row>
    <row r="8" spans="1:17" s="563" customFormat="1" ht="11.25" customHeight="1">
      <c r="A8" s="561">
        <v>1.5</v>
      </c>
      <c r="B8" s="556"/>
      <c r="C8" s="562" t="s">
        <v>570</v>
      </c>
      <c r="D8" s="558"/>
      <c r="E8" s="558"/>
      <c r="F8" s="558"/>
      <c r="G8" s="558"/>
      <c r="H8" s="558"/>
      <c r="I8" s="558"/>
      <c r="J8" s="558"/>
      <c r="K8" s="558"/>
      <c r="L8" s="558"/>
      <c r="M8" s="559"/>
      <c r="N8" s="558"/>
      <c r="O8" s="558"/>
    </row>
    <row r="9" spans="1:17" s="560" customFormat="1" ht="11.25" customHeight="1">
      <c r="A9" s="564" t="s">
        <v>1046</v>
      </c>
      <c r="B9" s="565"/>
      <c r="C9" s="566" t="s">
        <v>1046</v>
      </c>
      <c r="D9" s="567"/>
      <c r="E9" s="567"/>
      <c r="F9" s="567"/>
      <c r="G9" s="567"/>
      <c r="H9" s="567"/>
      <c r="I9" s="567"/>
      <c r="J9" s="567"/>
      <c r="K9" s="567"/>
      <c r="M9" s="568"/>
    </row>
    <row r="10" spans="1:17" s="563" customFormat="1" ht="11.25" customHeight="1">
      <c r="A10" s="569">
        <v>2</v>
      </c>
      <c r="B10" s="570"/>
      <c r="C10" s="551" t="s">
        <v>571</v>
      </c>
      <c r="D10" s="567"/>
      <c r="E10" s="567"/>
      <c r="F10" s="567"/>
      <c r="G10" s="567"/>
      <c r="H10" s="567"/>
      <c r="I10" s="567"/>
      <c r="J10" s="567"/>
      <c r="K10" s="567"/>
      <c r="L10" s="571"/>
      <c r="M10" s="572"/>
      <c r="N10" s="571"/>
      <c r="O10" s="571"/>
    </row>
    <row r="11" spans="1:17" s="560" customFormat="1" ht="22.5" customHeight="1">
      <c r="A11" s="555">
        <v>2.1</v>
      </c>
      <c r="B11" s="556"/>
      <c r="C11" s="557" t="s">
        <v>572</v>
      </c>
      <c r="D11" s="558"/>
      <c r="E11" s="558"/>
      <c r="F11" s="558"/>
      <c r="G11" s="558"/>
      <c r="H11" s="558"/>
      <c r="I11" s="558"/>
      <c r="J11" s="558"/>
      <c r="K11" s="558"/>
      <c r="L11" s="558"/>
      <c r="M11" s="559"/>
      <c r="N11" s="558"/>
      <c r="O11" s="558"/>
    </row>
    <row r="12" spans="1:17" s="563" customFormat="1" ht="11.25" customHeight="1">
      <c r="A12" s="561">
        <v>2.2000000000000002</v>
      </c>
      <c r="B12" s="556"/>
      <c r="C12" s="562" t="s">
        <v>573</v>
      </c>
      <c r="D12" s="558"/>
      <c r="E12" s="558"/>
      <c r="F12" s="558"/>
      <c r="G12" s="558"/>
      <c r="H12" s="558"/>
      <c r="I12" s="558"/>
      <c r="J12" s="558"/>
      <c r="K12" s="558"/>
      <c r="L12" s="558"/>
      <c r="M12" s="559"/>
      <c r="N12" s="558"/>
      <c r="O12" s="558"/>
    </row>
    <row r="13" spans="1:17" s="563" customFormat="1" ht="11.25" customHeight="1">
      <c r="A13" s="561">
        <v>2.2999999999999998</v>
      </c>
      <c r="B13" s="556"/>
      <c r="C13" s="562" t="s">
        <v>574</v>
      </c>
      <c r="D13" s="558"/>
      <c r="E13" s="558"/>
      <c r="F13" s="558"/>
      <c r="G13" s="558"/>
      <c r="H13" s="558"/>
      <c r="I13" s="558"/>
      <c r="J13" s="558"/>
      <c r="K13" s="558"/>
      <c r="L13" s="558"/>
      <c r="M13" s="559"/>
      <c r="N13" s="558"/>
      <c r="O13" s="558"/>
    </row>
    <row r="14" spans="1:17" s="563" customFormat="1" ht="11.25" customHeight="1">
      <c r="A14" s="561">
        <v>2.4</v>
      </c>
      <c r="B14" s="556"/>
      <c r="C14" s="562" t="s">
        <v>575</v>
      </c>
      <c r="D14" s="558"/>
      <c r="E14" s="558"/>
      <c r="F14" s="558"/>
      <c r="G14" s="558"/>
      <c r="H14" s="558"/>
      <c r="I14" s="558"/>
      <c r="J14" s="558"/>
      <c r="K14" s="558"/>
      <c r="L14" s="558"/>
      <c r="M14" s="559"/>
      <c r="N14" s="558"/>
      <c r="O14" s="558"/>
    </row>
    <row r="15" spans="1:17" s="560" customFormat="1" ht="11.25" customHeight="1">
      <c r="A15" s="561">
        <v>2.5</v>
      </c>
      <c r="B15" s="573"/>
      <c r="C15" s="562" t="s">
        <v>576</v>
      </c>
      <c r="D15" s="558"/>
      <c r="E15" s="558"/>
      <c r="F15" s="558"/>
      <c r="G15" s="558"/>
      <c r="H15" s="558"/>
      <c r="I15" s="558"/>
      <c r="J15" s="558"/>
      <c r="K15" s="558"/>
      <c r="L15" s="558"/>
      <c r="M15" s="559"/>
      <c r="N15" s="558"/>
      <c r="O15" s="558"/>
    </row>
    <row r="16" spans="1:17" s="560" customFormat="1" ht="22.5" customHeight="1">
      <c r="A16" s="555">
        <v>2.6</v>
      </c>
      <c r="B16" s="556"/>
      <c r="C16" s="557" t="s">
        <v>577</v>
      </c>
      <c r="D16" s="558"/>
      <c r="E16" s="558"/>
      <c r="F16" s="558"/>
      <c r="G16" s="558"/>
      <c r="H16" s="558"/>
      <c r="I16" s="558"/>
      <c r="J16" s="558"/>
      <c r="K16" s="558"/>
      <c r="L16" s="558"/>
      <c r="M16" s="559"/>
      <c r="N16" s="558"/>
      <c r="O16" s="558"/>
    </row>
    <row r="17" spans="1:15" s="563" customFormat="1" ht="11.25" customHeight="1">
      <c r="A17" s="564"/>
      <c r="B17" s="565"/>
      <c r="C17" s="566"/>
      <c r="D17" s="567"/>
      <c r="E17" s="567"/>
      <c r="F17" s="567"/>
      <c r="G17" s="567"/>
      <c r="H17" s="567"/>
      <c r="I17" s="567"/>
      <c r="J17" s="567"/>
      <c r="K17" s="567"/>
      <c r="M17" s="574"/>
    </row>
    <row r="18" spans="1:15" s="560" customFormat="1" ht="11.25" customHeight="1">
      <c r="A18" s="564">
        <v>3</v>
      </c>
      <c r="B18" s="565"/>
      <c r="C18" s="551" t="s">
        <v>578</v>
      </c>
      <c r="D18" s="567"/>
      <c r="E18" s="567"/>
      <c r="F18" s="567"/>
      <c r="G18" s="567"/>
      <c r="H18" s="567"/>
      <c r="I18" s="567"/>
      <c r="J18" s="567"/>
      <c r="K18" s="567"/>
      <c r="M18" s="568"/>
    </row>
    <row r="19" spans="1:15" s="563" customFormat="1" ht="11.25" customHeight="1">
      <c r="A19" s="561">
        <v>3.1</v>
      </c>
      <c r="B19" s="556"/>
      <c r="C19" s="562" t="s">
        <v>579</v>
      </c>
      <c r="D19" s="558"/>
      <c r="E19" s="558"/>
      <c r="F19" s="558"/>
      <c r="G19" s="558"/>
      <c r="H19" s="558"/>
      <c r="I19" s="558"/>
      <c r="J19" s="558"/>
      <c r="K19" s="558"/>
      <c r="L19" s="558"/>
      <c r="M19" s="559"/>
      <c r="N19" s="558"/>
      <c r="O19" s="558"/>
    </row>
    <row r="20" spans="1:15" s="560" customFormat="1" ht="11.25" customHeight="1">
      <c r="A20" s="561">
        <v>3.2</v>
      </c>
      <c r="B20" s="556"/>
      <c r="C20" s="562" t="s">
        <v>580</v>
      </c>
      <c r="D20" s="558"/>
      <c r="E20" s="558"/>
      <c r="F20" s="558"/>
      <c r="G20" s="558"/>
      <c r="H20" s="558"/>
      <c r="I20" s="558"/>
      <c r="J20" s="558"/>
      <c r="K20" s="558"/>
      <c r="L20" s="558"/>
      <c r="M20" s="559"/>
      <c r="N20" s="558"/>
      <c r="O20" s="558"/>
    </row>
    <row r="21" spans="1:15" s="563" customFormat="1" ht="11.25" customHeight="1">
      <c r="A21" s="561">
        <v>3.3</v>
      </c>
      <c r="B21" s="556"/>
      <c r="C21" s="562" t="s">
        <v>581</v>
      </c>
      <c r="D21" s="558"/>
      <c r="E21" s="558"/>
      <c r="F21" s="558"/>
      <c r="G21" s="558"/>
      <c r="H21" s="558"/>
      <c r="I21" s="558"/>
      <c r="J21" s="558"/>
      <c r="K21" s="558"/>
      <c r="L21" s="558"/>
      <c r="M21" s="559"/>
      <c r="N21" s="558"/>
      <c r="O21" s="558"/>
    </row>
    <row r="22" spans="1:15" s="560" customFormat="1" ht="11.25" customHeight="1">
      <c r="A22" s="561">
        <v>3.4</v>
      </c>
      <c r="B22" s="556"/>
      <c r="C22" s="562" t="s">
        <v>582</v>
      </c>
      <c r="D22" s="558"/>
      <c r="E22" s="558"/>
      <c r="F22" s="558"/>
      <c r="G22" s="558"/>
      <c r="H22" s="558"/>
      <c r="I22" s="558"/>
      <c r="J22" s="558"/>
      <c r="K22" s="558"/>
      <c r="L22" s="558"/>
      <c r="M22" s="559"/>
      <c r="N22" s="558"/>
      <c r="O22" s="558"/>
    </row>
    <row r="23" spans="1:15" s="563" customFormat="1" ht="11.25" customHeight="1">
      <c r="A23" s="561">
        <v>3.5</v>
      </c>
      <c r="B23" s="556"/>
      <c r="C23" s="562" t="s">
        <v>583</v>
      </c>
      <c r="D23" s="558"/>
      <c r="E23" s="558"/>
      <c r="F23" s="558"/>
      <c r="G23" s="558"/>
      <c r="H23" s="558"/>
      <c r="I23" s="558"/>
      <c r="J23" s="558"/>
      <c r="K23" s="558"/>
      <c r="L23" s="558"/>
      <c r="M23" s="559"/>
      <c r="N23" s="558"/>
      <c r="O23" s="558"/>
    </row>
    <row r="24" spans="1:15" s="563" customFormat="1" ht="11.25" customHeight="1">
      <c r="A24" s="561">
        <v>3.6</v>
      </c>
      <c r="B24" s="556"/>
      <c r="C24" s="562" t="s">
        <v>584</v>
      </c>
      <c r="D24" s="558"/>
      <c r="E24" s="558"/>
      <c r="F24" s="558"/>
      <c r="G24" s="558"/>
      <c r="H24" s="558"/>
      <c r="I24" s="558"/>
      <c r="J24" s="558"/>
      <c r="K24" s="558"/>
      <c r="L24" s="558"/>
      <c r="M24" s="559"/>
      <c r="N24" s="558"/>
      <c r="O24" s="558"/>
    </row>
    <row r="25" spans="1:15" s="560" customFormat="1" ht="11.25" customHeight="1">
      <c r="A25" s="561">
        <v>3.7</v>
      </c>
      <c r="B25" s="556"/>
      <c r="C25" s="562" t="s">
        <v>585</v>
      </c>
      <c r="D25" s="558"/>
      <c r="E25" s="558"/>
      <c r="F25" s="558"/>
      <c r="G25" s="558"/>
      <c r="H25" s="558"/>
      <c r="I25" s="558"/>
      <c r="J25" s="558"/>
      <c r="K25" s="558"/>
      <c r="L25" s="558"/>
      <c r="M25" s="559"/>
      <c r="N25" s="558"/>
      <c r="O25" s="558"/>
    </row>
    <row r="26" spans="1:15" s="563" customFormat="1" ht="11.25" customHeight="1">
      <c r="A26" s="561">
        <v>3.8</v>
      </c>
      <c r="B26" s="556"/>
      <c r="C26" s="562" t="s">
        <v>586</v>
      </c>
      <c r="D26" s="558"/>
      <c r="E26" s="558"/>
      <c r="F26" s="558"/>
      <c r="G26" s="558"/>
      <c r="H26" s="558"/>
      <c r="I26" s="558"/>
      <c r="J26" s="558"/>
      <c r="K26" s="558"/>
      <c r="L26" s="558"/>
      <c r="M26" s="559"/>
      <c r="N26" s="558"/>
      <c r="O26" s="558"/>
    </row>
    <row r="27" spans="1:15" s="563" customFormat="1" ht="11.25" customHeight="1">
      <c r="A27" s="561">
        <v>3.9</v>
      </c>
      <c r="B27" s="556"/>
      <c r="C27" s="562" t="s">
        <v>587</v>
      </c>
      <c r="D27" s="558"/>
      <c r="E27" s="558"/>
      <c r="F27" s="558"/>
      <c r="G27" s="558"/>
      <c r="H27" s="558"/>
      <c r="I27" s="558"/>
      <c r="J27" s="558"/>
      <c r="K27" s="558"/>
      <c r="L27" s="558"/>
      <c r="M27" s="559"/>
      <c r="N27" s="558"/>
      <c r="O27" s="558"/>
    </row>
    <row r="28" spans="1:15" s="563" customFormat="1" ht="11.25" customHeight="1">
      <c r="A28" s="569"/>
      <c r="B28" s="575"/>
      <c r="C28" s="566"/>
      <c r="D28" s="567"/>
      <c r="E28" s="567"/>
      <c r="F28" s="567"/>
      <c r="G28" s="567"/>
      <c r="H28" s="567"/>
      <c r="I28" s="567"/>
      <c r="J28" s="567"/>
      <c r="K28" s="567"/>
      <c r="M28" s="574"/>
    </row>
    <row r="29" spans="1:15" s="563" customFormat="1" ht="11.25" customHeight="1">
      <c r="A29" s="569">
        <v>4</v>
      </c>
      <c r="B29" s="575"/>
      <c r="C29" s="551" t="s">
        <v>588</v>
      </c>
      <c r="D29" s="567"/>
      <c r="E29" s="567"/>
      <c r="F29" s="567"/>
      <c r="G29" s="567"/>
      <c r="H29" s="567"/>
      <c r="I29" s="567"/>
      <c r="J29" s="567"/>
      <c r="K29" s="567"/>
      <c r="M29" s="574"/>
    </row>
    <row r="30" spans="1:15" s="563" customFormat="1" ht="22.5" customHeight="1">
      <c r="A30" s="561">
        <v>4.0999999999999996</v>
      </c>
      <c r="B30" s="556"/>
      <c r="C30" s="576" t="s">
        <v>589</v>
      </c>
      <c r="D30" s="558"/>
      <c r="E30" s="558"/>
      <c r="F30" s="558"/>
      <c r="G30" s="558"/>
      <c r="H30" s="558"/>
      <c r="I30" s="558"/>
      <c r="J30" s="558"/>
      <c r="K30" s="558"/>
      <c r="L30" s="558"/>
      <c r="M30" s="559"/>
      <c r="N30" s="558"/>
      <c r="O30" s="558"/>
    </row>
    <row r="31" spans="1:15" s="563" customFormat="1" ht="11.25" customHeight="1">
      <c r="A31" s="561">
        <v>4.2</v>
      </c>
      <c r="B31" s="556"/>
      <c r="C31" s="577" t="s">
        <v>590</v>
      </c>
      <c r="D31" s="558"/>
      <c r="E31" s="558"/>
      <c r="F31" s="558"/>
      <c r="G31" s="558"/>
      <c r="H31" s="558"/>
      <c r="I31" s="558"/>
      <c r="J31" s="558"/>
      <c r="K31" s="558"/>
      <c r="L31" s="558"/>
      <c r="M31" s="559"/>
      <c r="N31" s="558"/>
      <c r="O31" s="558"/>
    </row>
    <row r="32" spans="1:15" s="563" customFormat="1" ht="11.25" customHeight="1">
      <c r="A32" s="561">
        <v>4.3</v>
      </c>
      <c r="B32" s="556"/>
      <c r="C32" s="577" t="s">
        <v>591</v>
      </c>
      <c r="D32" s="558"/>
      <c r="E32" s="558"/>
      <c r="F32" s="558"/>
      <c r="G32" s="558"/>
      <c r="H32" s="558"/>
      <c r="I32" s="558"/>
      <c r="J32" s="558"/>
      <c r="K32" s="558"/>
      <c r="L32" s="558"/>
      <c r="M32" s="559"/>
      <c r="N32" s="558"/>
      <c r="O32" s="558"/>
    </row>
    <row r="33" spans="1:15" s="563" customFormat="1" ht="11.25" customHeight="1">
      <c r="A33" s="561">
        <v>4.4000000000000004</v>
      </c>
      <c r="B33" s="556"/>
      <c r="C33" s="577" t="s">
        <v>592</v>
      </c>
      <c r="D33" s="558"/>
      <c r="E33" s="558"/>
      <c r="F33" s="558"/>
      <c r="G33" s="558"/>
      <c r="H33" s="558"/>
      <c r="I33" s="558"/>
      <c r="J33" s="558"/>
      <c r="K33" s="558"/>
      <c r="L33" s="558"/>
      <c r="M33" s="559"/>
      <c r="N33" s="558"/>
      <c r="O33" s="558"/>
    </row>
    <row r="34" spans="1:15" s="563" customFormat="1" ht="11.25" customHeight="1">
      <c r="A34" s="561">
        <v>4.5</v>
      </c>
      <c r="B34" s="556"/>
      <c r="C34" s="577" t="s">
        <v>593</v>
      </c>
      <c r="D34" s="558"/>
      <c r="E34" s="558"/>
      <c r="F34" s="558"/>
      <c r="G34" s="558"/>
      <c r="H34" s="558"/>
      <c r="I34" s="558"/>
      <c r="J34" s="558"/>
      <c r="K34" s="558"/>
      <c r="L34" s="558"/>
      <c r="M34" s="559"/>
      <c r="N34" s="558"/>
      <c r="O34" s="558"/>
    </row>
    <row r="35" spans="1:15" s="563" customFormat="1" ht="11.25" customHeight="1">
      <c r="A35" s="561">
        <v>4.5999999999999996</v>
      </c>
      <c r="B35" s="556"/>
      <c r="C35" s="577" t="s">
        <v>594</v>
      </c>
      <c r="D35" s="558"/>
      <c r="E35" s="558"/>
      <c r="F35" s="558"/>
      <c r="G35" s="558"/>
      <c r="H35" s="558"/>
      <c r="I35" s="558"/>
      <c r="J35" s="558"/>
      <c r="K35" s="558"/>
      <c r="L35" s="558"/>
      <c r="M35" s="559"/>
      <c r="N35" s="558"/>
      <c r="O35" s="558"/>
    </row>
    <row r="36" spans="1:15" s="563" customFormat="1" ht="11.25" customHeight="1">
      <c r="A36" s="578">
        <v>4.7</v>
      </c>
      <c r="B36" s="556"/>
      <c r="C36" s="577" t="s">
        <v>595</v>
      </c>
      <c r="D36" s="558"/>
      <c r="E36" s="558"/>
      <c r="F36" s="558"/>
      <c r="G36" s="558"/>
      <c r="H36" s="558"/>
      <c r="I36" s="558"/>
      <c r="J36" s="558"/>
      <c r="K36" s="558"/>
      <c r="L36" s="558"/>
      <c r="M36" s="559"/>
      <c r="N36" s="558"/>
      <c r="O36" s="558"/>
    </row>
    <row r="37" spans="1:15" s="563" customFormat="1" ht="11.1" customHeight="1">
      <c r="A37" s="561">
        <v>4.8</v>
      </c>
      <c r="B37" s="556"/>
      <c r="C37" s="577" t="s">
        <v>596</v>
      </c>
      <c r="D37" s="558"/>
      <c r="E37" s="558"/>
      <c r="F37" s="558"/>
      <c r="G37" s="558"/>
      <c r="H37" s="558"/>
      <c r="I37" s="558"/>
      <c r="J37" s="558"/>
      <c r="K37" s="558"/>
      <c r="L37" s="558"/>
      <c r="M37" s="559"/>
      <c r="N37" s="558"/>
      <c r="O37" s="558"/>
    </row>
    <row r="38" spans="1:15" s="563" customFormat="1" ht="11.1" customHeight="1">
      <c r="A38" s="561">
        <v>4.9000000000000004</v>
      </c>
      <c r="B38" s="556"/>
      <c r="C38" s="577" t="s">
        <v>597</v>
      </c>
      <c r="D38" s="558"/>
      <c r="E38" s="558"/>
      <c r="F38" s="558"/>
      <c r="G38" s="558"/>
      <c r="H38" s="558"/>
      <c r="I38" s="558"/>
      <c r="J38" s="558"/>
      <c r="K38" s="558"/>
      <c r="L38" s="558"/>
      <c r="M38" s="559"/>
      <c r="N38" s="558"/>
      <c r="O38" s="558"/>
    </row>
    <row r="39" spans="1:15" s="563" customFormat="1" ht="11.25" customHeight="1">
      <c r="A39" s="579">
        <v>4.0999999999999996</v>
      </c>
      <c r="B39" s="556"/>
      <c r="C39" s="577" t="s">
        <v>598</v>
      </c>
      <c r="D39" s="558"/>
      <c r="E39" s="558"/>
      <c r="F39" s="558"/>
      <c r="G39" s="558"/>
      <c r="H39" s="558"/>
      <c r="I39" s="558"/>
      <c r="J39" s="558"/>
      <c r="K39" s="558"/>
      <c r="L39" s="558"/>
      <c r="M39" s="559"/>
      <c r="N39" s="558"/>
      <c r="O39" s="558"/>
    </row>
    <row r="40" spans="1:15" s="563" customFormat="1" ht="11.25" customHeight="1">
      <c r="A40" s="580"/>
      <c r="B40" s="581"/>
      <c r="C40" s="582"/>
      <c r="D40" s="583"/>
      <c r="E40" s="583"/>
      <c r="F40" s="583"/>
      <c r="G40" s="583"/>
      <c r="H40" s="583"/>
      <c r="I40" s="583"/>
      <c r="J40" s="583"/>
      <c r="K40" s="583"/>
      <c r="L40" s="571"/>
      <c r="M40" s="574"/>
    </row>
    <row r="41" spans="1:15" s="563" customFormat="1" ht="11.25" customHeight="1">
      <c r="A41" s="569">
        <v>5</v>
      </c>
      <c r="B41" s="575"/>
      <c r="C41" s="584" t="s">
        <v>599</v>
      </c>
      <c r="D41" s="567"/>
      <c r="E41" s="567"/>
      <c r="F41" s="567"/>
      <c r="G41" s="567"/>
      <c r="H41" s="567"/>
      <c r="I41" s="567"/>
      <c r="J41" s="567"/>
      <c r="K41" s="567"/>
      <c r="L41" s="571"/>
      <c r="M41" s="574"/>
    </row>
    <row r="42" spans="1:15" s="563" customFormat="1" ht="22.5" customHeight="1">
      <c r="A42" s="578">
        <v>5.0999999999999996</v>
      </c>
      <c r="B42" s="556"/>
      <c r="C42" s="576" t="s">
        <v>600</v>
      </c>
      <c r="D42" s="558"/>
      <c r="E42" s="558"/>
      <c r="F42" s="558"/>
      <c r="G42" s="558"/>
      <c r="H42" s="558"/>
      <c r="I42" s="558"/>
      <c r="J42" s="558"/>
      <c r="K42" s="558"/>
      <c r="L42" s="558"/>
      <c r="M42" s="559"/>
      <c r="N42" s="558"/>
      <c r="O42" s="558"/>
    </row>
    <row r="43" spans="1:15" s="563" customFormat="1" ht="11.25" customHeight="1">
      <c r="A43" s="561">
        <v>5.2</v>
      </c>
      <c r="B43" s="556"/>
      <c r="C43" s="577" t="s">
        <v>601</v>
      </c>
      <c r="D43" s="558"/>
      <c r="E43" s="558"/>
      <c r="F43" s="558"/>
      <c r="G43" s="558"/>
      <c r="H43" s="558"/>
      <c r="I43" s="558"/>
      <c r="J43" s="558"/>
      <c r="K43" s="558"/>
      <c r="L43" s="558"/>
      <c r="M43" s="559"/>
      <c r="N43" s="558"/>
      <c r="O43" s="558"/>
    </row>
    <row r="44" spans="1:15" s="563" customFormat="1" ht="11.25" customHeight="1">
      <c r="A44" s="561">
        <v>5.3</v>
      </c>
      <c r="B44" s="556"/>
      <c r="C44" s="577" t="s">
        <v>602</v>
      </c>
      <c r="D44" s="558"/>
      <c r="E44" s="558"/>
      <c r="F44" s="558"/>
      <c r="G44" s="558"/>
      <c r="H44" s="558"/>
      <c r="I44" s="558"/>
      <c r="J44" s="558"/>
      <c r="K44" s="558"/>
      <c r="L44" s="558"/>
      <c r="M44" s="559"/>
      <c r="N44" s="558"/>
      <c r="O44" s="558"/>
    </row>
    <row r="45" spans="1:15" s="563" customFormat="1" ht="12" customHeight="1">
      <c r="A45" s="578">
        <v>5.4</v>
      </c>
      <c r="B45" s="556"/>
      <c r="C45" s="576" t="s">
        <v>603</v>
      </c>
      <c r="D45" s="558"/>
      <c r="E45" s="558"/>
      <c r="F45" s="558"/>
      <c r="G45" s="558"/>
      <c r="H45" s="558"/>
      <c r="I45" s="558"/>
      <c r="J45" s="558"/>
      <c r="K45" s="558"/>
      <c r="L45" s="558"/>
      <c r="M45" s="559"/>
      <c r="N45" s="558"/>
      <c r="O45" s="558"/>
    </row>
    <row r="46" spans="1:15" s="563" customFormat="1" ht="11.25" customHeight="1">
      <c r="A46" s="561">
        <v>5.5</v>
      </c>
      <c r="B46" s="556"/>
      <c r="C46" s="577" t="s">
        <v>604</v>
      </c>
      <c r="D46" s="558"/>
      <c r="E46" s="558"/>
      <c r="F46" s="558"/>
      <c r="G46" s="558"/>
      <c r="H46" s="558"/>
      <c r="I46" s="558"/>
      <c r="J46" s="558"/>
      <c r="K46" s="558"/>
      <c r="L46" s="558"/>
      <c r="M46" s="559"/>
      <c r="N46" s="558"/>
      <c r="O46" s="558"/>
    </row>
    <row r="47" spans="1:15" s="563" customFormat="1" ht="11.25" customHeight="1">
      <c r="A47" s="561">
        <v>5.6</v>
      </c>
      <c r="B47" s="556"/>
      <c r="C47" s="577" t="s">
        <v>605</v>
      </c>
      <c r="D47" s="558"/>
      <c r="E47" s="558"/>
      <c r="F47" s="558"/>
      <c r="G47" s="558"/>
      <c r="H47" s="558"/>
      <c r="I47" s="558"/>
      <c r="J47" s="558"/>
      <c r="K47" s="558"/>
      <c r="L47" s="558"/>
      <c r="M47" s="559"/>
      <c r="N47" s="558"/>
      <c r="O47" s="558"/>
    </row>
    <row r="48" spans="1:15" s="563" customFormat="1" ht="11.25" customHeight="1">
      <c r="A48" s="561">
        <v>5.7</v>
      </c>
      <c r="B48" s="556"/>
      <c r="C48" s="577" t="s">
        <v>606</v>
      </c>
      <c r="D48" s="558"/>
      <c r="E48" s="558"/>
      <c r="F48" s="558"/>
      <c r="G48" s="558"/>
      <c r="H48" s="558"/>
      <c r="I48" s="558"/>
      <c r="J48" s="558"/>
      <c r="K48" s="558"/>
      <c r="L48" s="558"/>
      <c r="M48" s="559"/>
      <c r="N48" s="558"/>
      <c r="O48" s="558"/>
    </row>
    <row r="49" spans="1:15" s="563" customFormat="1" ht="11.25" customHeight="1">
      <c r="A49" s="561">
        <v>5.8</v>
      </c>
      <c r="B49" s="556"/>
      <c r="C49" s="577" t="s">
        <v>607</v>
      </c>
      <c r="D49" s="558"/>
      <c r="E49" s="558"/>
      <c r="F49" s="558"/>
      <c r="G49" s="558"/>
      <c r="H49" s="558"/>
      <c r="I49" s="558"/>
      <c r="J49" s="558"/>
      <c r="K49" s="558"/>
      <c r="L49" s="558"/>
      <c r="M49" s="559"/>
      <c r="N49" s="558"/>
      <c r="O49" s="558"/>
    </row>
    <row r="50" spans="1:15" s="563" customFormat="1" ht="11.25" customHeight="1">
      <c r="A50" s="569"/>
      <c r="B50" s="575"/>
      <c r="C50" s="584"/>
      <c r="D50" s="567"/>
      <c r="E50" s="567"/>
      <c r="F50" s="567"/>
      <c r="G50" s="567"/>
      <c r="H50" s="567"/>
      <c r="I50" s="567"/>
      <c r="J50" s="567"/>
      <c r="K50" s="567"/>
      <c r="L50" s="571"/>
      <c r="M50" s="574"/>
    </row>
    <row r="51" spans="1:15" s="563" customFormat="1" ht="27.75" customHeight="1">
      <c r="A51" s="570">
        <v>6</v>
      </c>
      <c r="B51" s="575"/>
      <c r="C51" s="585" t="s">
        <v>608</v>
      </c>
      <c r="D51" s="586"/>
      <c r="E51" s="586"/>
      <c r="F51" s="586"/>
      <c r="G51" s="586"/>
      <c r="H51" s="586"/>
      <c r="I51" s="586"/>
      <c r="J51" s="586"/>
      <c r="K51" s="586"/>
      <c r="L51" s="571"/>
      <c r="M51" s="574"/>
    </row>
    <row r="52" spans="1:15" s="563" customFormat="1" ht="22.5" customHeight="1">
      <c r="A52" s="578">
        <v>6.1</v>
      </c>
      <c r="B52" s="556"/>
      <c r="C52" s="576" t="s">
        <v>609</v>
      </c>
      <c r="D52" s="558"/>
      <c r="E52" s="558"/>
      <c r="F52" s="558"/>
      <c r="G52" s="558"/>
      <c r="H52" s="558"/>
      <c r="I52" s="558"/>
      <c r="J52" s="558"/>
      <c r="K52" s="558"/>
      <c r="L52" s="558"/>
      <c r="M52" s="559"/>
      <c r="N52" s="558"/>
      <c r="O52" s="558"/>
    </row>
    <row r="53" spans="1:15" s="563" customFormat="1" ht="22.5" customHeight="1">
      <c r="A53" s="578">
        <v>6.2</v>
      </c>
      <c r="B53" s="556"/>
      <c r="C53" s="576" t="s">
        <v>610</v>
      </c>
      <c r="D53" s="558"/>
      <c r="E53" s="558"/>
      <c r="F53" s="558"/>
      <c r="G53" s="558"/>
      <c r="H53" s="558"/>
      <c r="I53" s="558"/>
      <c r="J53" s="558"/>
      <c r="K53" s="558"/>
      <c r="L53" s="558"/>
      <c r="M53" s="559"/>
      <c r="N53" s="558"/>
      <c r="O53" s="558"/>
    </row>
    <row r="54" spans="1:15" s="563" customFormat="1" ht="11.25" customHeight="1">
      <c r="A54" s="556">
        <v>6.3</v>
      </c>
      <c r="B54" s="556"/>
      <c r="C54" s="577" t="s">
        <v>611</v>
      </c>
      <c r="D54" s="558"/>
      <c r="E54" s="558"/>
      <c r="F54" s="558"/>
      <c r="G54" s="558"/>
      <c r="H54" s="558"/>
      <c r="I54" s="558"/>
      <c r="J54" s="558"/>
      <c r="K54" s="558"/>
      <c r="L54" s="558"/>
      <c r="M54" s="559"/>
      <c r="N54" s="558"/>
      <c r="O54" s="558"/>
    </row>
    <row r="55" spans="1:15" s="563" customFormat="1" ht="11.25" customHeight="1">
      <c r="A55" s="578">
        <v>6.4</v>
      </c>
      <c r="B55" s="556"/>
      <c r="C55" s="577" t="s">
        <v>612</v>
      </c>
      <c r="D55" s="558"/>
      <c r="E55" s="558"/>
      <c r="F55" s="558"/>
      <c r="G55" s="558"/>
      <c r="H55" s="558"/>
      <c r="I55" s="558"/>
      <c r="J55" s="558"/>
      <c r="K55" s="558"/>
      <c r="L55" s="558"/>
      <c r="M55" s="559"/>
      <c r="N55" s="558"/>
      <c r="O55" s="558"/>
    </row>
    <row r="56" spans="1:15" s="563" customFormat="1" ht="22.5" customHeight="1">
      <c r="A56" s="578">
        <v>6.5</v>
      </c>
      <c r="B56" s="556"/>
      <c r="C56" s="576" t="s">
        <v>613</v>
      </c>
      <c r="D56" s="558"/>
      <c r="E56" s="558"/>
      <c r="F56" s="558"/>
      <c r="G56" s="558"/>
      <c r="H56" s="558"/>
      <c r="I56" s="558"/>
      <c r="J56" s="558"/>
      <c r="K56" s="558"/>
      <c r="L56" s="558"/>
      <c r="M56" s="559"/>
      <c r="N56" s="558"/>
      <c r="O56" s="558"/>
    </row>
    <row r="57" spans="1:15" s="563" customFormat="1" ht="11.25" customHeight="1">
      <c r="A57" s="578">
        <v>6.6</v>
      </c>
      <c r="B57" s="556"/>
      <c r="C57" s="576" t="s">
        <v>614</v>
      </c>
      <c r="D57" s="558"/>
      <c r="E57" s="558"/>
      <c r="F57" s="558"/>
      <c r="G57" s="558"/>
      <c r="H57" s="558"/>
      <c r="I57" s="558"/>
      <c r="J57" s="558"/>
      <c r="K57" s="558"/>
      <c r="L57" s="558"/>
      <c r="M57" s="559"/>
      <c r="N57" s="558"/>
      <c r="O57" s="558"/>
    </row>
    <row r="58" spans="1:15" s="563" customFormat="1" ht="22.5" customHeight="1">
      <c r="A58" s="578">
        <v>6.7</v>
      </c>
      <c r="B58" s="556"/>
      <c r="C58" s="576" t="s">
        <v>887</v>
      </c>
      <c r="D58" s="558"/>
      <c r="E58" s="558"/>
      <c r="F58" s="558"/>
      <c r="G58" s="558"/>
      <c r="H58" s="558"/>
      <c r="I58" s="558"/>
      <c r="J58" s="558"/>
      <c r="K58" s="558"/>
      <c r="L58" s="558"/>
      <c r="M58" s="559"/>
      <c r="N58" s="558"/>
      <c r="O58" s="558"/>
    </row>
    <row r="59" spans="1:15" s="563" customFormat="1" ht="10.5" customHeight="1">
      <c r="A59" s="587"/>
      <c r="B59" s="588"/>
      <c r="C59" s="589"/>
      <c r="D59" s="583"/>
      <c r="E59" s="583"/>
      <c r="F59" s="583"/>
      <c r="G59" s="583"/>
      <c r="H59" s="583"/>
      <c r="I59" s="583"/>
      <c r="J59" s="583"/>
      <c r="K59" s="583"/>
      <c r="L59" s="571"/>
      <c r="M59" s="574"/>
    </row>
    <row r="60" spans="1:15" s="560" customFormat="1" ht="24" customHeight="1">
      <c r="A60" s="590">
        <v>7</v>
      </c>
      <c r="B60" s="588"/>
      <c r="C60" s="591" t="s">
        <v>616</v>
      </c>
      <c r="D60" s="592"/>
      <c r="E60" s="592"/>
      <c r="F60" s="592"/>
      <c r="G60" s="592"/>
      <c r="H60" s="592"/>
      <c r="I60" s="592"/>
      <c r="J60" s="592"/>
      <c r="K60" s="593"/>
      <c r="L60" s="594"/>
      <c r="M60" s="568"/>
    </row>
    <row r="61" spans="1:15" s="560" customFormat="1" ht="24" customHeight="1">
      <c r="A61" s="578">
        <v>7.1</v>
      </c>
      <c r="B61" s="595"/>
      <c r="C61" s="576" t="s">
        <v>617</v>
      </c>
      <c r="D61" s="596"/>
      <c r="E61" s="596"/>
      <c r="F61" s="596"/>
      <c r="G61" s="596"/>
      <c r="H61" s="596"/>
      <c r="I61" s="596"/>
      <c r="J61" s="596"/>
      <c r="K61" s="596"/>
      <c r="L61" s="596"/>
      <c r="M61" s="597"/>
      <c r="N61" s="596"/>
      <c r="O61" s="596"/>
    </row>
    <row r="62" spans="1:15" s="560" customFormat="1" ht="11.25" customHeight="1">
      <c r="A62" s="561">
        <v>7.2</v>
      </c>
      <c r="B62" s="595"/>
      <c r="C62" s="577" t="s">
        <v>618</v>
      </c>
      <c r="D62" s="598"/>
      <c r="E62" s="598"/>
      <c r="F62" s="598"/>
      <c r="G62" s="598"/>
      <c r="H62" s="598"/>
      <c r="I62" s="598"/>
      <c r="J62" s="598"/>
      <c r="K62" s="599"/>
      <c r="L62" s="598"/>
      <c r="M62" s="600"/>
      <c r="N62" s="598"/>
      <c r="O62" s="598"/>
    </row>
    <row r="63" spans="1:15" s="560" customFormat="1" ht="11.25" customHeight="1">
      <c r="A63" s="561">
        <v>7.3</v>
      </c>
      <c r="B63" s="595"/>
      <c r="C63" s="577" t="s">
        <v>619</v>
      </c>
      <c r="D63" s="598"/>
      <c r="E63" s="598"/>
      <c r="F63" s="598"/>
      <c r="G63" s="598"/>
      <c r="H63" s="598"/>
      <c r="I63" s="598"/>
      <c r="J63" s="598"/>
      <c r="K63" s="599"/>
      <c r="L63" s="598"/>
      <c r="M63" s="600"/>
      <c r="N63" s="598"/>
      <c r="O63" s="598"/>
    </row>
    <row r="64" spans="1:15" s="560" customFormat="1" ht="11.25" customHeight="1">
      <c r="A64" s="578">
        <v>7.4</v>
      </c>
      <c r="B64" s="595"/>
      <c r="C64" s="576" t="s">
        <v>620</v>
      </c>
      <c r="D64" s="596"/>
      <c r="E64" s="596"/>
      <c r="F64" s="596"/>
      <c r="G64" s="596"/>
      <c r="H64" s="596"/>
      <c r="I64" s="596"/>
      <c r="J64" s="596"/>
      <c r="K64" s="596"/>
      <c r="L64" s="596"/>
      <c r="M64" s="597"/>
      <c r="N64" s="596"/>
      <c r="O64" s="596"/>
    </row>
    <row r="65" spans="1:15" s="560" customFormat="1" ht="11.25" customHeight="1">
      <c r="A65" s="561">
        <v>7.5</v>
      </c>
      <c r="B65" s="595"/>
      <c r="C65" s="576" t="s">
        <v>621</v>
      </c>
      <c r="D65" s="596"/>
      <c r="E65" s="596"/>
      <c r="F65" s="596"/>
      <c r="G65" s="596"/>
      <c r="H65" s="596"/>
      <c r="I65" s="596"/>
      <c r="J65" s="596"/>
      <c r="K65" s="596"/>
      <c r="L65" s="596"/>
      <c r="M65" s="597"/>
      <c r="N65" s="596"/>
      <c r="O65" s="596"/>
    </row>
    <row r="66" spans="1:15" s="560" customFormat="1" ht="24" customHeight="1">
      <c r="A66" s="578">
        <v>7.6</v>
      </c>
      <c r="B66" s="595"/>
      <c r="C66" s="576" t="s">
        <v>622</v>
      </c>
      <c r="D66" s="596"/>
      <c r="E66" s="596"/>
      <c r="F66" s="596"/>
      <c r="G66" s="596"/>
      <c r="H66" s="596"/>
      <c r="I66" s="596"/>
      <c r="J66" s="596"/>
      <c r="K66" s="596"/>
      <c r="L66" s="596"/>
      <c r="M66" s="597"/>
      <c r="N66" s="596"/>
      <c r="O66" s="596"/>
    </row>
    <row r="67" spans="1:15" s="560" customFormat="1" ht="11.25" customHeight="1">
      <c r="A67" s="564"/>
      <c r="B67" s="588"/>
      <c r="C67" s="601"/>
      <c r="K67" s="594"/>
      <c r="L67" s="594"/>
      <c r="M67" s="568"/>
    </row>
    <row r="68" spans="1:15" s="560" customFormat="1" ht="11.25" customHeight="1">
      <c r="A68" s="564">
        <v>8</v>
      </c>
      <c r="B68" s="588"/>
      <c r="C68" s="551" t="s">
        <v>623</v>
      </c>
      <c r="K68" s="594"/>
      <c r="L68" s="594"/>
      <c r="M68" s="568"/>
    </row>
    <row r="69" spans="1:15" s="604" customFormat="1" ht="11.25" customHeight="1">
      <c r="A69" s="602">
        <v>8.1</v>
      </c>
      <c r="B69" s="595"/>
      <c r="C69" s="603" t="s">
        <v>624</v>
      </c>
      <c r="D69" s="598"/>
      <c r="E69" s="598"/>
      <c r="F69" s="598"/>
      <c r="G69" s="598"/>
      <c r="H69" s="598"/>
      <c r="I69" s="598"/>
      <c r="J69" s="598"/>
      <c r="K69" s="599"/>
      <c r="L69" s="598"/>
      <c r="M69" s="600"/>
      <c r="N69" s="598"/>
      <c r="O69" s="598"/>
    </row>
    <row r="70" spans="1:15" s="604" customFormat="1" ht="11.25" customHeight="1">
      <c r="A70" s="602">
        <v>8.1999999999999993</v>
      </c>
      <c r="B70" s="595"/>
      <c r="C70" s="577" t="s">
        <v>625</v>
      </c>
      <c r="D70" s="598"/>
      <c r="E70" s="598"/>
      <c r="F70" s="598"/>
      <c r="G70" s="598"/>
      <c r="H70" s="598"/>
      <c r="I70" s="598"/>
      <c r="J70" s="598"/>
      <c r="K70" s="599"/>
      <c r="L70" s="598"/>
      <c r="M70" s="600"/>
      <c r="N70" s="598"/>
      <c r="O70" s="598"/>
    </row>
    <row r="71" spans="1:15" s="560" customFormat="1" ht="11.25" customHeight="1">
      <c r="A71" s="561">
        <v>8.3000000000000007</v>
      </c>
      <c r="B71" s="595"/>
      <c r="C71" s="577" t="s">
        <v>626</v>
      </c>
      <c r="D71" s="596"/>
      <c r="E71" s="596"/>
      <c r="F71" s="596"/>
      <c r="G71" s="596"/>
      <c r="H71" s="596"/>
      <c r="I71" s="596"/>
      <c r="J71" s="596"/>
      <c r="K71" s="605"/>
      <c r="L71" s="596"/>
      <c r="M71" s="597"/>
      <c r="N71" s="596"/>
      <c r="O71" s="596"/>
    </row>
    <row r="72" spans="1:15" s="560" customFormat="1" ht="23.25" customHeight="1">
      <c r="A72" s="555">
        <v>8.4</v>
      </c>
      <c r="B72" s="595"/>
      <c r="C72" s="606" t="s">
        <v>627</v>
      </c>
      <c r="D72" s="596"/>
      <c r="E72" s="596"/>
      <c r="F72" s="596"/>
      <c r="G72" s="596"/>
      <c r="H72" s="596"/>
      <c r="I72" s="596"/>
      <c r="J72" s="596"/>
      <c r="K72" s="605"/>
      <c r="L72" s="596"/>
      <c r="M72" s="597"/>
      <c r="N72" s="596"/>
      <c r="O72" s="596"/>
    </row>
    <row r="73" spans="1:15" s="560" customFormat="1" ht="11.25" customHeight="1">
      <c r="A73" s="561">
        <v>8.5</v>
      </c>
      <c r="B73" s="595"/>
      <c r="C73" s="577" t="s">
        <v>632</v>
      </c>
      <c r="D73" s="596"/>
      <c r="E73" s="596"/>
      <c r="F73" s="596"/>
      <c r="G73" s="596"/>
      <c r="H73" s="596"/>
      <c r="I73" s="596"/>
      <c r="J73" s="596"/>
      <c r="K73" s="605"/>
      <c r="L73" s="596"/>
      <c r="M73" s="597"/>
      <c r="N73" s="596"/>
      <c r="O73" s="596"/>
    </row>
    <row r="74" spans="1:15" s="560" customFormat="1" ht="11.25" customHeight="1">
      <c r="A74" s="564"/>
      <c r="B74" s="588"/>
      <c r="C74" s="566"/>
      <c r="K74" s="594"/>
      <c r="M74" s="568"/>
    </row>
    <row r="75" spans="1:15" s="560" customFormat="1" ht="11.25" customHeight="1">
      <c r="A75" s="607">
        <v>9</v>
      </c>
      <c r="B75" s="588"/>
      <c r="C75" s="591" t="s">
        <v>633</v>
      </c>
      <c r="M75" s="568"/>
    </row>
    <row r="76" spans="1:15" s="560" customFormat="1" ht="11.25" customHeight="1">
      <c r="A76" s="555">
        <v>9.1</v>
      </c>
      <c r="B76" s="595"/>
      <c r="C76" s="576" t="s">
        <v>634</v>
      </c>
      <c r="D76" s="596"/>
      <c r="E76" s="596"/>
      <c r="F76" s="596"/>
      <c r="G76" s="596"/>
      <c r="H76" s="596"/>
      <c r="I76" s="596"/>
      <c r="J76" s="596"/>
      <c r="K76" s="596"/>
      <c r="L76" s="596"/>
      <c r="M76" s="597"/>
      <c r="N76" s="596"/>
      <c r="O76" s="596"/>
    </row>
    <row r="77" spans="1:15" s="560" customFormat="1" ht="11.25" customHeight="1">
      <c r="A77" s="561">
        <v>9.1999999999999993</v>
      </c>
      <c r="B77" s="595"/>
      <c r="C77" s="577" t="s">
        <v>635</v>
      </c>
      <c r="D77" s="596"/>
      <c r="E77" s="596"/>
      <c r="F77" s="596"/>
      <c r="G77" s="596"/>
      <c r="H77" s="596"/>
      <c r="I77" s="596"/>
      <c r="J77" s="596"/>
      <c r="K77" s="596"/>
      <c r="L77" s="596"/>
      <c r="M77" s="597"/>
      <c r="N77" s="596"/>
      <c r="O77" s="596"/>
    </row>
    <row r="78" spans="1:15" s="560" customFormat="1" ht="11.25" customHeight="1">
      <c r="A78" s="561">
        <v>9.3000000000000007</v>
      </c>
      <c r="B78" s="595"/>
      <c r="C78" s="603" t="s">
        <v>636</v>
      </c>
      <c r="D78" s="596"/>
      <c r="E78" s="596"/>
      <c r="F78" s="596"/>
      <c r="G78" s="596"/>
      <c r="H78" s="596"/>
      <c r="I78" s="596"/>
      <c r="J78" s="596"/>
      <c r="K78" s="596"/>
      <c r="L78" s="596"/>
      <c r="M78" s="597"/>
      <c r="N78" s="596"/>
      <c r="O78" s="596"/>
    </row>
    <row r="79" spans="1:15" s="560" customFormat="1" ht="11.25" customHeight="1">
      <c r="A79" s="561">
        <v>9.4</v>
      </c>
      <c r="B79" s="595"/>
      <c r="C79" s="577" t="s">
        <v>637</v>
      </c>
      <c r="D79" s="596"/>
      <c r="E79" s="596"/>
      <c r="F79" s="596"/>
      <c r="G79" s="596"/>
      <c r="H79" s="596"/>
      <c r="I79" s="596"/>
      <c r="J79" s="596"/>
      <c r="K79" s="596"/>
      <c r="L79" s="596"/>
      <c r="M79" s="597"/>
      <c r="N79" s="596"/>
      <c r="O79" s="596"/>
    </row>
    <row r="80" spans="1:15" s="560" customFormat="1" ht="12" customHeight="1">
      <c r="A80" s="561">
        <v>9.5</v>
      </c>
      <c r="B80" s="595"/>
      <c r="C80" s="577" t="s">
        <v>638</v>
      </c>
      <c r="D80" s="596"/>
      <c r="E80" s="596"/>
      <c r="F80" s="596"/>
      <c r="G80" s="596"/>
      <c r="H80" s="596"/>
      <c r="I80" s="596"/>
      <c r="J80" s="596"/>
      <c r="K80" s="596"/>
      <c r="L80" s="596"/>
      <c r="M80" s="597"/>
      <c r="N80" s="596"/>
      <c r="O80" s="596"/>
    </row>
    <row r="81" spans="1:15" s="560" customFormat="1" ht="12" customHeight="1">
      <c r="A81" s="561">
        <v>9.6</v>
      </c>
      <c r="B81" s="595"/>
      <c r="C81" s="577" t="s">
        <v>639</v>
      </c>
      <c r="D81" s="596"/>
      <c r="E81" s="596"/>
      <c r="F81" s="596"/>
      <c r="G81" s="596"/>
      <c r="H81" s="596"/>
      <c r="I81" s="596"/>
      <c r="J81" s="596"/>
      <c r="K81" s="596"/>
      <c r="L81" s="596"/>
      <c r="M81" s="597"/>
      <c r="N81" s="596"/>
      <c r="O81" s="596"/>
    </row>
    <row r="82" spans="1:15" s="560" customFormat="1" ht="23.25" customHeight="1">
      <c r="A82" s="555">
        <v>9.6999999999999993</v>
      </c>
      <c r="B82" s="595"/>
      <c r="C82" s="606" t="s">
        <v>640</v>
      </c>
      <c r="D82" s="596"/>
      <c r="E82" s="596"/>
      <c r="F82" s="596"/>
      <c r="G82" s="596"/>
      <c r="H82" s="596"/>
      <c r="I82" s="596"/>
      <c r="J82" s="596"/>
      <c r="K82" s="605"/>
      <c r="L82" s="596"/>
      <c r="M82" s="597"/>
      <c r="N82" s="596"/>
      <c r="O82" s="596"/>
    </row>
    <row r="83" spans="1:15" s="560" customFormat="1" ht="12" customHeight="1">
      <c r="A83" s="561">
        <v>9.8000000000000007</v>
      </c>
      <c r="B83" s="595"/>
      <c r="C83" s="577" t="s">
        <v>641</v>
      </c>
      <c r="D83" s="596"/>
      <c r="E83" s="596"/>
      <c r="F83" s="596"/>
      <c r="G83" s="596"/>
      <c r="H83" s="596"/>
      <c r="I83" s="596"/>
      <c r="J83" s="596"/>
      <c r="K83" s="596"/>
      <c r="L83" s="596"/>
      <c r="M83" s="597"/>
      <c r="N83" s="596"/>
      <c r="O83" s="596"/>
    </row>
    <row r="84" spans="1:15" s="560" customFormat="1" ht="12" customHeight="1">
      <c r="A84" s="561">
        <v>9.9</v>
      </c>
      <c r="B84" s="595"/>
      <c r="C84" s="577" t="s">
        <v>642</v>
      </c>
      <c r="D84" s="596"/>
      <c r="E84" s="596"/>
      <c r="F84" s="596"/>
      <c r="G84" s="596"/>
      <c r="H84" s="596"/>
      <c r="I84" s="596"/>
      <c r="J84" s="596"/>
      <c r="K84" s="596"/>
      <c r="L84" s="596"/>
      <c r="M84" s="597"/>
      <c r="N84" s="596"/>
      <c r="O84" s="596"/>
    </row>
    <row r="85" spans="1:15" s="560" customFormat="1" ht="12" customHeight="1">
      <c r="A85" s="579">
        <v>9.1</v>
      </c>
      <c r="B85" s="595"/>
      <c r="C85" s="577" t="s">
        <v>643</v>
      </c>
      <c r="D85" s="596"/>
      <c r="E85" s="596"/>
      <c r="F85" s="596"/>
      <c r="G85" s="596"/>
      <c r="H85" s="596"/>
      <c r="I85" s="596"/>
      <c r="J85" s="596"/>
      <c r="K85" s="596"/>
      <c r="L85" s="596"/>
      <c r="M85" s="597"/>
      <c r="N85" s="596"/>
      <c r="O85" s="596"/>
    </row>
    <row r="86" spans="1:15" s="560" customFormat="1" ht="12" customHeight="1">
      <c r="A86" s="608"/>
      <c r="B86" s="543"/>
      <c r="C86" s="582"/>
      <c r="D86" s="594"/>
      <c r="E86" s="594"/>
      <c r="F86" s="594"/>
      <c r="G86" s="594"/>
      <c r="H86" s="594"/>
      <c r="I86" s="594"/>
      <c r="J86" s="594"/>
      <c r="K86" s="594"/>
      <c r="M86" s="568"/>
    </row>
    <row r="87" spans="1:15" s="560" customFormat="1" ht="11.25" customHeight="1">
      <c r="A87" s="609">
        <v>10</v>
      </c>
      <c r="B87" s="543"/>
      <c r="C87" s="551" t="s">
        <v>644</v>
      </c>
      <c r="D87" s="610"/>
      <c r="E87" s="610"/>
      <c r="F87" s="610"/>
      <c r="G87" s="610"/>
      <c r="H87" s="610"/>
      <c r="I87" s="610"/>
      <c r="J87" s="610"/>
      <c r="K87" s="610"/>
      <c r="M87" s="568"/>
    </row>
    <row r="88" spans="1:15" s="560" customFormat="1" ht="12" customHeight="1">
      <c r="A88" s="578">
        <v>10.1</v>
      </c>
      <c r="B88" s="595"/>
      <c r="C88" s="576" t="s">
        <v>645</v>
      </c>
      <c r="D88" s="611"/>
      <c r="E88" s="611"/>
      <c r="F88" s="611"/>
      <c r="G88" s="611"/>
      <c r="H88" s="611"/>
      <c r="I88" s="611"/>
      <c r="J88" s="611"/>
      <c r="K88" s="611"/>
      <c r="L88" s="611"/>
      <c r="M88" s="612"/>
      <c r="N88" s="611"/>
      <c r="O88" s="611"/>
    </row>
    <row r="89" spans="1:15" s="560" customFormat="1" ht="12" customHeight="1">
      <c r="A89" s="602">
        <v>10.199999999999999</v>
      </c>
      <c r="B89" s="595"/>
      <c r="C89" s="577" t="s">
        <v>646</v>
      </c>
      <c r="D89" s="611"/>
      <c r="E89" s="611"/>
      <c r="F89" s="611"/>
      <c r="G89" s="611"/>
      <c r="H89" s="611"/>
      <c r="I89" s="611"/>
      <c r="J89" s="611"/>
      <c r="K89" s="611"/>
      <c r="L89" s="611"/>
      <c r="M89" s="612"/>
      <c r="N89" s="611"/>
      <c r="O89" s="611"/>
    </row>
    <row r="90" spans="1:15" s="560" customFormat="1" ht="12" customHeight="1">
      <c r="A90" s="578">
        <v>10.3</v>
      </c>
      <c r="B90" s="595"/>
      <c r="C90" s="576" t="s">
        <v>647</v>
      </c>
      <c r="D90" s="611"/>
      <c r="E90" s="611"/>
      <c r="F90" s="611"/>
      <c r="G90" s="611"/>
      <c r="H90" s="611"/>
      <c r="I90" s="611"/>
      <c r="J90" s="611"/>
      <c r="K90" s="611"/>
      <c r="L90" s="611"/>
      <c r="M90" s="612"/>
      <c r="N90" s="611"/>
      <c r="O90" s="611"/>
    </row>
    <row r="91" spans="1:15" s="560" customFormat="1" ht="12" customHeight="1">
      <c r="A91" s="578">
        <v>10.4</v>
      </c>
      <c r="B91" s="595"/>
      <c r="C91" s="576" t="s">
        <v>648</v>
      </c>
      <c r="D91" s="611"/>
      <c r="E91" s="611"/>
      <c r="F91" s="611"/>
      <c r="G91" s="611"/>
      <c r="H91" s="611"/>
      <c r="I91" s="611"/>
      <c r="J91" s="611"/>
      <c r="K91" s="611"/>
      <c r="L91" s="611"/>
      <c r="M91" s="612"/>
      <c r="N91" s="611"/>
      <c r="O91" s="611"/>
    </row>
    <row r="92" spans="1:15" s="560" customFormat="1" ht="12" customHeight="1">
      <c r="A92" s="578">
        <v>10.5</v>
      </c>
      <c r="B92" s="595"/>
      <c r="C92" s="576" t="s">
        <v>649</v>
      </c>
      <c r="D92" s="611"/>
      <c r="E92" s="611"/>
      <c r="F92" s="611"/>
      <c r="G92" s="611"/>
      <c r="H92" s="611"/>
      <c r="I92" s="611"/>
      <c r="J92" s="611"/>
      <c r="K92" s="611"/>
      <c r="L92" s="611"/>
      <c r="M92" s="612"/>
      <c r="N92" s="611"/>
      <c r="O92" s="611"/>
    </row>
    <row r="93" spans="1:15" s="560" customFormat="1" ht="11.1" customHeight="1">
      <c r="A93" s="578">
        <v>10.6</v>
      </c>
      <c r="B93" s="613"/>
      <c r="C93" s="614" t="s">
        <v>650</v>
      </c>
      <c r="D93" s="611"/>
      <c r="E93" s="611"/>
      <c r="F93" s="611"/>
      <c r="G93" s="611"/>
      <c r="H93" s="611"/>
      <c r="I93" s="611"/>
      <c r="J93" s="611"/>
      <c r="K93" s="611"/>
      <c r="L93" s="611"/>
      <c r="M93" s="612"/>
      <c r="N93" s="611"/>
      <c r="O93" s="611"/>
    </row>
    <row r="94" spans="1:15" s="560" customFormat="1" ht="12" customHeight="1">
      <c r="A94" s="615"/>
      <c r="B94" s="543"/>
      <c r="C94" s="616"/>
      <c r="D94" s="1019"/>
      <c r="E94" s="1019"/>
      <c r="F94" s="1019"/>
      <c r="G94" s="1019"/>
      <c r="H94" s="1019"/>
      <c r="I94" s="1019"/>
      <c r="J94" s="1019"/>
      <c r="K94" s="1019"/>
      <c r="M94" s="568"/>
    </row>
    <row r="95" spans="1:15" s="560" customFormat="1" ht="13.5" customHeight="1">
      <c r="A95" s="617">
        <v>11</v>
      </c>
      <c r="B95" s="618"/>
      <c r="C95" s="591" t="s">
        <v>651</v>
      </c>
      <c r="D95" s="586"/>
      <c r="E95" s="586"/>
      <c r="F95" s="586"/>
      <c r="G95" s="586"/>
      <c r="H95" s="586"/>
      <c r="I95" s="586"/>
      <c r="J95" s="586"/>
      <c r="K95" s="586"/>
      <c r="M95" s="568"/>
    </row>
    <row r="96" spans="1:15" s="560" customFormat="1" ht="11.25" customHeight="1">
      <c r="A96" s="561">
        <v>11.1</v>
      </c>
      <c r="B96" s="618"/>
      <c r="C96" s="576" t="s">
        <v>652</v>
      </c>
      <c r="D96" s="558"/>
      <c r="E96" s="558"/>
      <c r="F96" s="558"/>
      <c r="G96" s="558"/>
      <c r="H96" s="558"/>
      <c r="I96" s="558"/>
      <c r="J96" s="558"/>
      <c r="K96" s="558"/>
      <c r="L96" s="558"/>
      <c r="M96" s="559"/>
      <c r="N96" s="558"/>
      <c r="O96" s="558"/>
    </row>
    <row r="97" spans="1:15" s="560" customFormat="1" ht="11.25" customHeight="1">
      <c r="A97" s="561">
        <v>11.2</v>
      </c>
      <c r="B97" s="618"/>
      <c r="C97" s="576" t="s">
        <v>653</v>
      </c>
      <c r="D97" s="619"/>
      <c r="E97" s="619"/>
      <c r="F97" s="619"/>
      <c r="G97" s="619"/>
      <c r="H97" s="619"/>
      <c r="I97" s="619"/>
      <c r="J97" s="619"/>
      <c r="K97" s="619"/>
      <c r="L97" s="619"/>
      <c r="M97" s="620"/>
      <c r="N97" s="619"/>
      <c r="O97" s="619"/>
    </row>
    <row r="98" spans="1:15" s="560" customFormat="1" ht="11.25" customHeight="1">
      <c r="A98" s="561">
        <v>11.3</v>
      </c>
      <c r="B98" s="618"/>
      <c r="C98" s="576" t="s">
        <v>654</v>
      </c>
      <c r="D98" s="619"/>
      <c r="E98" s="619"/>
      <c r="F98" s="619"/>
      <c r="G98" s="619"/>
      <c r="H98" s="619"/>
      <c r="I98" s="619"/>
      <c r="J98" s="619"/>
      <c r="K98" s="619"/>
      <c r="L98" s="619"/>
      <c r="M98" s="620"/>
      <c r="N98" s="619"/>
      <c r="O98" s="619"/>
    </row>
    <row r="99" spans="1:15" s="560" customFormat="1" ht="11.25" customHeight="1">
      <c r="A99" s="561">
        <v>11.4</v>
      </c>
      <c r="B99" s="618"/>
      <c r="C99" s="576" t="s">
        <v>655</v>
      </c>
      <c r="D99" s="619"/>
      <c r="E99" s="619"/>
      <c r="F99" s="619"/>
      <c r="G99" s="619"/>
      <c r="H99" s="619"/>
      <c r="I99" s="619"/>
      <c r="J99" s="619"/>
      <c r="K99" s="619"/>
      <c r="L99" s="619"/>
      <c r="M99" s="620"/>
      <c r="N99" s="619"/>
      <c r="O99" s="619"/>
    </row>
    <row r="100" spans="1:15" s="560" customFormat="1" ht="11.25" customHeight="1">
      <c r="A100" s="561">
        <v>11.5</v>
      </c>
      <c r="B100" s="618"/>
      <c r="C100" s="621" t="s">
        <v>656</v>
      </c>
      <c r="D100" s="619"/>
      <c r="E100" s="619"/>
      <c r="F100" s="619"/>
      <c r="G100" s="619"/>
      <c r="H100" s="619"/>
      <c r="I100" s="619"/>
      <c r="J100" s="619"/>
      <c r="K100" s="619"/>
      <c r="L100" s="619"/>
      <c r="M100" s="620"/>
      <c r="N100" s="619"/>
      <c r="O100" s="619"/>
    </row>
    <row r="101" spans="1:15" s="560" customFormat="1" ht="11.25" customHeight="1">
      <c r="A101" s="561">
        <v>11.6</v>
      </c>
      <c r="B101" s="618"/>
      <c r="C101" s="576" t="s">
        <v>657</v>
      </c>
      <c r="D101" s="619"/>
      <c r="E101" s="619"/>
      <c r="F101" s="619"/>
      <c r="G101" s="619"/>
      <c r="H101" s="619"/>
      <c r="I101" s="619"/>
      <c r="J101" s="619"/>
      <c r="K101" s="619"/>
      <c r="L101" s="619"/>
      <c r="M101" s="620"/>
      <c r="N101" s="619"/>
      <c r="O101" s="619"/>
    </row>
    <row r="102" spans="1:15" s="560" customFormat="1" ht="11.25" customHeight="1">
      <c r="A102" s="561">
        <v>11.7</v>
      </c>
      <c r="B102" s="618"/>
      <c r="C102" s="576" t="s">
        <v>658</v>
      </c>
      <c r="D102" s="619"/>
      <c r="E102" s="619"/>
      <c r="F102" s="619"/>
      <c r="G102" s="619"/>
      <c r="H102" s="619"/>
      <c r="I102" s="619"/>
      <c r="J102" s="619"/>
      <c r="K102" s="619"/>
      <c r="L102" s="619"/>
      <c r="M102" s="620"/>
      <c r="N102" s="619"/>
      <c r="O102" s="619"/>
    </row>
    <row r="103" spans="1:15" s="560" customFormat="1" ht="11.25" customHeight="1">
      <c r="A103" s="561">
        <v>11.8</v>
      </c>
      <c r="B103" s="618"/>
      <c r="C103" s="576" t="s">
        <v>659</v>
      </c>
      <c r="D103" s="619"/>
      <c r="E103" s="619"/>
      <c r="F103" s="619"/>
      <c r="G103" s="619"/>
      <c r="H103" s="619"/>
      <c r="I103" s="619"/>
      <c r="J103" s="619"/>
      <c r="K103" s="619"/>
      <c r="L103" s="619"/>
      <c r="M103" s="620"/>
      <c r="N103" s="619"/>
      <c r="O103" s="619"/>
    </row>
    <row r="104" spans="1:15" s="560" customFormat="1" ht="11.25" customHeight="1">
      <c r="A104" s="561">
        <v>11.9</v>
      </c>
      <c r="B104" s="618"/>
      <c r="C104" s="576" t="s">
        <v>660</v>
      </c>
      <c r="D104" s="619"/>
      <c r="E104" s="619"/>
      <c r="F104" s="619"/>
      <c r="G104" s="619"/>
      <c r="H104" s="619"/>
      <c r="I104" s="619"/>
      <c r="J104" s="619"/>
      <c r="K104" s="619"/>
      <c r="L104" s="619"/>
      <c r="M104" s="620"/>
      <c r="N104" s="619"/>
      <c r="O104" s="619"/>
    </row>
    <row r="105" spans="1:15" s="560" customFormat="1" ht="11.25" customHeight="1">
      <c r="A105" s="579">
        <v>11.1</v>
      </c>
      <c r="B105" s="618"/>
      <c r="C105" s="576" t="s">
        <v>661</v>
      </c>
      <c r="D105" s="619"/>
      <c r="E105" s="619"/>
      <c r="F105" s="619"/>
      <c r="G105" s="619"/>
      <c r="H105" s="619"/>
      <c r="I105" s="619"/>
      <c r="J105" s="619"/>
      <c r="K105" s="619"/>
      <c r="L105" s="619"/>
      <c r="M105" s="620"/>
      <c r="N105" s="619"/>
      <c r="O105" s="619"/>
    </row>
    <row r="106" spans="1:15" s="560" customFormat="1" ht="11.25" customHeight="1">
      <c r="A106" s="579">
        <v>11.11</v>
      </c>
      <c r="B106" s="618"/>
      <c r="C106" s="576" t="s">
        <v>662</v>
      </c>
      <c r="D106" s="619"/>
      <c r="E106" s="619"/>
      <c r="F106" s="619"/>
      <c r="G106" s="619"/>
      <c r="H106" s="619"/>
      <c r="I106" s="619"/>
      <c r="J106" s="619"/>
      <c r="K106" s="619"/>
      <c r="L106" s="619"/>
      <c r="M106" s="620"/>
      <c r="N106" s="619"/>
      <c r="O106" s="619"/>
    </row>
    <row r="107" spans="1:15" s="560" customFormat="1" ht="11.25" customHeight="1">
      <c r="A107" s="579">
        <v>11.12</v>
      </c>
      <c r="B107" s="618"/>
      <c r="C107" s="576" t="s">
        <v>663</v>
      </c>
      <c r="D107" s="619"/>
      <c r="E107" s="619"/>
      <c r="F107" s="619"/>
      <c r="G107" s="619"/>
      <c r="H107" s="619"/>
      <c r="I107" s="619"/>
      <c r="J107" s="619"/>
      <c r="K107" s="619"/>
      <c r="L107" s="619"/>
      <c r="M107" s="620"/>
      <c r="N107" s="619"/>
      <c r="O107" s="619"/>
    </row>
    <row r="108" spans="1:15" s="560" customFormat="1" ht="12" customHeight="1">
      <c r="A108" s="579">
        <v>11.13</v>
      </c>
      <c r="B108" s="595"/>
      <c r="C108" s="577" t="s">
        <v>664</v>
      </c>
      <c r="D108" s="611"/>
      <c r="E108" s="611"/>
      <c r="F108" s="611"/>
      <c r="G108" s="611"/>
      <c r="H108" s="611"/>
      <c r="I108" s="611"/>
      <c r="J108" s="611"/>
      <c r="K108" s="611"/>
      <c r="L108" s="611"/>
      <c r="M108" s="612"/>
      <c r="N108" s="611"/>
      <c r="O108" s="611"/>
    </row>
    <row r="109" spans="1:15" s="560" customFormat="1" ht="12" customHeight="1">
      <c r="A109" s="579">
        <v>11.14</v>
      </c>
      <c r="B109" s="595"/>
      <c r="C109" s="577" t="s">
        <v>665</v>
      </c>
      <c r="D109" s="611"/>
      <c r="E109" s="611"/>
      <c r="F109" s="611"/>
      <c r="G109" s="611"/>
      <c r="H109" s="611"/>
      <c r="I109" s="611"/>
      <c r="J109" s="611"/>
      <c r="K109" s="611"/>
      <c r="L109" s="611"/>
      <c r="M109" s="612"/>
      <c r="N109" s="611"/>
      <c r="O109" s="611"/>
    </row>
    <row r="110" spans="1:15" s="560" customFormat="1" ht="11.25" customHeight="1">
      <c r="A110" s="579">
        <v>11.15</v>
      </c>
      <c r="B110" s="618"/>
      <c r="C110" s="621" t="s">
        <v>666</v>
      </c>
      <c r="D110" s="619"/>
      <c r="E110" s="619"/>
      <c r="F110" s="619"/>
      <c r="G110" s="619"/>
      <c r="H110" s="619"/>
      <c r="I110" s="619"/>
      <c r="J110" s="619"/>
      <c r="K110" s="619"/>
      <c r="L110" s="619"/>
      <c r="M110" s="620"/>
      <c r="N110" s="619"/>
      <c r="O110" s="619"/>
    </row>
    <row r="111" spans="1:15" s="560" customFormat="1" ht="12" customHeight="1">
      <c r="A111" s="615"/>
      <c r="B111" s="543"/>
      <c r="C111" s="616"/>
      <c r="D111" s="622"/>
      <c r="E111" s="622"/>
      <c r="F111" s="622"/>
      <c r="G111" s="622"/>
      <c r="H111" s="622"/>
      <c r="I111" s="622"/>
      <c r="J111" s="622"/>
      <c r="K111" s="622"/>
      <c r="M111" s="568"/>
    </row>
    <row r="112" spans="1:15" s="560" customFormat="1" ht="12" customHeight="1">
      <c r="A112" s="617">
        <v>12</v>
      </c>
      <c r="B112" s="618"/>
      <c r="C112" s="551" t="s">
        <v>667</v>
      </c>
      <c r="D112" s="623"/>
      <c r="E112" s="623"/>
      <c r="F112" s="623"/>
      <c r="G112" s="623"/>
      <c r="H112" s="623"/>
      <c r="I112" s="623"/>
      <c r="J112" s="623"/>
      <c r="K112" s="623"/>
      <c r="M112" s="568"/>
    </row>
    <row r="113" spans="1:15" s="560" customFormat="1" ht="12" customHeight="1">
      <c r="A113" s="624">
        <v>12.1</v>
      </c>
      <c r="B113" s="618"/>
      <c r="C113" s="621" t="s">
        <v>668</v>
      </c>
      <c r="D113" s="611"/>
      <c r="E113" s="611"/>
      <c r="F113" s="611"/>
      <c r="G113" s="611"/>
      <c r="H113" s="611"/>
      <c r="I113" s="611"/>
      <c r="J113" s="611"/>
      <c r="K113" s="611"/>
      <c r="L113" s="611"/>
      <c r="M113" s="612"/>
      <c r="N113" s="611"/>
      <c r="O113" s="611"/>
    </row>
    <row r="114" spans="1:15" s="560" customFormat="1" ht="12" customHeight="1">
      <c r="A114" s="624">
        <v>12.2</v>
      </c>
      <c r="B114" s="618"/>
      <c r="C114" s="621" t="s">
        <v>669</v>
      </c>
      <c r="D114" s="611"/>
      <c r="E114" s="611"/>
      <c r="F114" s="611"/>
      <c r="G114" s="611"/>
      <c r="H114" s="611"/>
      <c r="I114" s="611"/>
      <c r="J114" s="611"/>
      <c r="K114" s="611"/>
      <c r="L114" s="611"/>
      <c r="M114" s="612"/>
      <c r="N114" s="611"/>
      <c r="O114" s="611"/>
    </row>
    <row r="115" spans="1:15" s="560" customFormat="1" ht="12" customHeight="1">
      <c r="A115" s="624">
        <v>12.3</v>
      </c>
      <c r="B115" s="618"/>
      <c r="C115" s="621" t="s">
        <v>670</v>
      </c>
      <c r="D115" s="611"/>
      <c r="E115" s="611"/>
      <c r="F115" s="611"/>
      <c r="G115" s="611"/>
      <c r="H115" s="611"/>
      <c r="I115" s="611"/>
      <c r="J115" s="611"/>
      <c r="K115" s="611"/>
      <c r="L115" s="611"/>
      <c r="M115" s="612"/>
      <c r="N115" s="611"/>
      <c r="O115" s="611"/>
    </row>
    <row r="116" spans="1:15" s="560" customFormat="1" ht="12" customHeight="1">
      <c r="A116" s="624">
        <v>12.4</v>
      </c>
      <c r="B116" s="618"/>
      <c r="C116" s="621" t="s">
        <v>671</v>
      </c>
      <c r="D116" s="611"/>
      <c r="E116" s="611"/>
      <c r="F116" s="611"/>
      <c r="G116" s="611"/>
      <c r="H116" s="611"/>
      <c r="I116" s="611"/>
      <c r="J116" s="611"/>
      <c r="K116" s="611"/>
      <c r="L116" s="611"/>
      <c r="M116" s="612"/>
      <c r="N116" s="611"/>
      <c r="O116" s="611"/>
    </row>
    <row r="117" spans="1:15" s="560" customFormat="1" ht="12" customHeight="1">
      <c r="A117" s="578">
        <v>12.5</v>
      </c>
      <c r="B117" s="613"/>
      <c r="C117" s="576" t="s">
        <v>672</v>
      </c>
      <c r="D117" s="611"/>
      <c r="E117" s="611"/>
      <c r="F117" s="611"/>
      <c r="G117" s="611"/>
      <c r="H117" s="611"/>
      <c r="I117" s="611"/>
      <c r="J117" s="611"/>
      <c r="K117" s="611"/>
      <c r="L117" s="611"/>
      <c r="M117" s="612"/>
      <c r="N117" s="611"/>
      <c r="O117" s="611"/>
    </row>
    <row r="118" spans="1:15" s="560" customFormat="1" ht="12" customHeight="1">
      <c r="A118" s="561">
        <v>12.6</v>
      </c>
      <c r="B118" s="613"/>
      <c r="C118" s="577" t="s">
        <v>673</v>
      </c>
      <c r="D118" s="611"/>
      <c r="E118" s="611"/>
      <c r="F118" s="611"/>
      <c r="G118" s="611"/>
      <c r="H118" s="611"/>
      <c r="I118" s="611"/>
      <c r="J118" s="611"/>
      <c r="K118" s="611"/>
      <c r="L118" s="611"/>
      <c r="M118" s="612"/>
      <c r="N118" s="611"/>
      <c r="O118" s="611"/>
    </row>
    <row r="119" spans="1:15" s="560" customFormat="1" ht="12" customHeight="1">
      <c r="A119" s="624">
        <v>12.7</v>
      </c>
      <c r="B119" s="618"/>
      <c r="C119" s="621" t="s">
        <v>674</v>
      </c>
      <c r="D119" s="611"/>
      <c r="E119" s="611"/>
      <c r="F119" s="611"/>
      <c r="G119" s="611"/>
      <c r="H119" s="611"/>
      <c r="I119" s="611"/>
      <c r="J119" s="611"/>
      <c r="K119" s="611"/>
      <c r="L119" s="611"/>
      <c r="M119" s="612"/>
      <c r="N119" s="611"/>
      <c r="O119" s="611"/>
    </row>
    <row r="120" spans="1:15" s="560" customFormat="1" ht="12" customHeight="1">
      <c r="A120" s="555">
        <v>12.8</v>
      </c>
      <c r="B120" s="595"/>
      <c r="C120" s="606" t="s">
        <v>675</v>
      </c>
      <c r="D120" s="611"/>
      <c r="E120" s="611"/>
      <c r="F120" s="611"/>
      <c r="G120" s="611"/>
      <c r="H120" s="611"/>
      <c r="I120" s="611"/>
      <c r="J120" s="611"/>
      <c r="K120" s="558"/>
      <c r="L120" s="611"/>
      <c r="M120" s="612"/>
      <c r="N120" s="611"/>
      <c r="O120" s="611"/>
    </row>
    <row r="121" spans="1:15" s="560" customFormat="1" ht="12" customHeight="1">
      <c r="A121" s="578">
        <v>12.9</v>
      </c>
      <c r="B121" s="613"/>
      <c r="C121" s="576" t="s">
        <v>676</v>
      </c>
      <c r="D121" s="611"/>
      <c r="E121" s="611"/>
      <c r="F121" s="611"/>
      <c r="G121" s="611"/>
      <c r="H121" s="611"/>
      <c r="I121" s="611"/>
      <c r="J121" s="611"/>
      <c r="K121" s="611"/>
      <c r="L121" s="611"/>
      <c r="M121" s="612"/>
      <c r="N121" s="611"/>
      <c r="O121" s="611"/>
    </row>
    <row r="122" spans="1:15" s="560" customFormat="1" ht="12" customHeight="1">
      <c r="A122" s="579">
        <v>12.1</v>
      </c>
      <c r="B122" s="613"/>
      <c r="C122" s="577" t="s">
        <v>677</v>
      </c>
      <c r="D122" s="611"/>
      <c r="E122" s="611"/>
      <c r="F122" s="611"/>
      <c r="G122" s="611"/>
      <c r="H122" s="611"/>
      <c r="I122" s="611"/>
      <c r="J122" s="611"/>
      <c r="K122" s="611"/>
      <c r="L122" s="611"/>
      <c r="M122" s="612"/>
      <c r="N122" s="611"/>
      <c r="O122" s="611"/>
    </row>
    <row r="123" spans="1:15" s="560" customFormat="1" ht="12" customHeight="1">
      <c r="A123" s="615"/>
      <c r="B123" s="543"/>
      <c r="C123" s="616"/>
      <c r="D123" s="610"/>
      <c r="E123" s="610"/>
      <c r="F123" s="610"/>
      <c r="G123" s="610"/>
      <c r="H123" s="610"/>
      <c r="I123" s="610"/>
      <c r="J123" s="610"/>
      <c r="K123" s="610"/>
      <c r="M123" s="568"/>
    </row>
    <row r="124" spans="1:15" s="560" customFormat="1" ht="12" customHeight="1">
      <c r="A124" s="617">
        <v>13</v>
      </c>
      <c r="B124" s="618"/>
      <c r="C124" s="551" t="s">
        <v>678</v>
      </c>
      <c r="D124" s="623"/>
      <c r="E124" s="623"/>
      <c r="F124" s="623"/>
      <c r="G124" s="623"/>
      <c r="H124" s="623"/>
      <c r="I124" s="623"/>
      <c r="J124" s="623"/>
      <c r="K124" s="623"/>
      <c r="M124" s="568"/>
    </row>
    <row r="125" spans="1:15" s="560" customFormat="1" ht="12" customHeight="1">
      <c r="A125" s="561">
        <v>13.1</v>
      </c>
      <c r="B125" s="595"/>
      <c r="C125" s="577" t="s">
        <v>679</v>
      </c>
      <c r="D125" s="611"/>
      <c r="E125" s="611"/>
      <c r="F125" s="611"/>
      <c r="G125" s="611"/>
      <c r="H125" s="611"/>
      <c r="I125" s="611"/>
      <c r="J125" s="611"/>
      <c r="K125" s="611"/>
      <c r="L125" s="611"/>
      <c r="M125" s="612"/>
      <c r="N125" s="611"/>
      <c r="O125" s="611"/>
    </row>
    <row r="126" spans="1:15" s="560" customFormat="1" ht="12" customHeight="1">
      <c r="A126" s="625">
        <v>13.2</v>
      </c>
      <c r="B126" s="595"/>
      <c r="C126" s="577" t="s">
        <v>680</v>
      </c>
      <c r="D126" s="611"/>
      <c r="E126" s="611"/>
      <c r="F126" s="611"/>
      <c r="G126" s="611"/>
      <c r="H126" s="611"/>
      <c r="I126" s="611"/>
      <c r="J126" s="611"/>
      <c r="K126" s="611"/>
      <c r="L126" s="611"/>
      <c r="M126" s="612"/>
      <c r="N126" s="611"/>
      <c r="O126" s="611"/>
    </row>
    <row r="127" spans="1:15" s="560" customFormat="1" ht="12" customHeight="1">
      <c r="A127" s="561">
        <v>13.3</v>
      </c>
      <c r="B127" s="595"/>
      <c r="C127" s="577" t="s">
        <v>681</v>
      </c>
      <c r="D127" s="611"/>
      <c r="E127" s="611"/>
      <c r="F127" s="611"/>
      <c r="G127" s="611"/>
      <c r="H127" s="611"/>
      <c r="I127" s="611"/>
      <c r="J127" s="611"/>
      <c r="K127" s="611"/>
      <c r="L127" s="611"/>
      <c r="M127" s="612"/>
      <c r="N127" s="611"/>
      <c r="O127" s="611"/>
    </row>
    <row r="128" spans="1:15" s="560" customFormat="1" ht="12" customHeight="1">
      <c r="A128" s="625">
        <v>13.4</v>
      </c>
      <c r="B128" s="595"/>
      <c r="C128" s="577" t="s">
        <v>682</v>
      </c>
      <c r="D128" s="611"/>
      <c r="E128" s="611"/>
      <c r="F128" s="611"/>
      <c r="G128" s="611"/>
      <c r="H128" s="611"/>
      <c r="I128" s="611"/>
      <c r="J128" s="611"/>
      <c r="K128" s="611"/>
      <c r="L128" s="611"/>
      <c r="M128" s="612"/>
      <c r="N128" s="611"/>
      <c r="O128" s="611"/>
    </row>
    <row r="129" spans="1:15" s="560" customFormat="1" ht="12" customHeight="1">
      <c r="A129" s="561">
        <v>13.5</v>
      </c>
      <c r="B129" s="595"/>
      <c r="C129" s="577" t="s">
        <v>683</v>
      </c>
      <c r="D129" s="611"/>
      <c r="E129" s="611"/>
      <c r="F129" s="611"/>
      <c r="G129" s="611"/>
      <c r="H129" s="611"/>
      <c r="I129" s="611"/>
      <c r="J129" s="611"/>
      <c r="K129" s="611"/>
      <c r="L129" s="611"/>
      <c r="M129" s="612"/>
      <c r="N129" s="611"/>
      <c r="O129" s="611"/>
    </row>
    <row r="130" spans="1:15" s="560" customFormat="1" ht="12" customHeight="1">
      <c r="A130" s="625">
        <v>13.6</v>
      </c>
      <c r="B130" s="595"/>
      <c r="C130" s="577" t="s">
        <v>684</v>
      </c>
      <c r="D130" s="611"/>
      <c r="E130" s="611"/>
      <c r="F130" s="611"/>
      <c r="G130" s="611"/>
      <c r="H130" s="611"/>
      <c r="I130" s="611"/>
      <c r="J130" s="611"/>
      <c r="K130" s="611"/>
      <c r="L130" s="611"/>
      <c r="M130" s="612"/>
      <c r="N130" s="611"/>
      <c r="O130" s="611"/>
    </row>
    <row r="131" spans="1:15" s="560" customFormat="1" ht="12" customHeight="1">
      <c r="A131" s="561">
        <v>13.7</v>
      </c>
      <c r="B131" s="595"/>
      <c r="C131" s="577" t="s">
        <v>685</v>
      </c>
      <c r="D131" s="611"/>
      <c r="E131" s="611"/>
      <c r="F131" s="611"/>
      <c r="G131" s="611"/>
      <c r="H131" s="611"/>
      <c r="I131" s="611"/>
      <c r="J131" s="611"/>
      <c r="K131" s="611"/>
      <c r="L131" s="611"/>
      <c r="M131" s="612"/>
      <c r="N131" s="611"/>
      <c r="O131" s="611"/>
    </row>
    <row r="132" spans="1:15" s="560" customFormat="1" ht="12" customHeight="1">
      <c r="A132" s="561">
        <v>13.8</v>
      </c>
      <c r="B132" s="595"/>
      <c r="C132" s="577" t="s">
        <v>686</v>
      </c>
      <c r="D132" s="611"/>
      <c r="E132" s="611"/>
      <c r="F132" s="611"/>
      <c r="G132" s="611"/>
      <c r="H132" s="611"/>
      <c r="I132" s="611"/>
      <c r="J132" s="611"/>
      <c r="K132" s="611"/>
      <c r="L132" s="611"/>
      <c r="M132" s="612"/>
      <c r="N132" s="611"/>
      <c r="O132" s="611"/>
    </row>
    <row r="133" spans="1:15" s="560" customFormat="1" ht="12" customHeight="1">
      <c r="A133" s="561">
        <v>13.9</v>
      </c>
      <c r="B133" s="595"/>
      <c r="C133" s="621" t="s">
        <v>687</v>
      </c>
      <c r="D133" s="611"/>
      <c r="E133" s="611"/>
      <c r="F133" s="611"/>
      <c r="G133" s="611"/>
      <c r="H133" s="611"/>
      <c r="I133" s="611"/>
      <c r="J133" s="611"/>
      <c r="K133" s="611"/>
      <c r="L133" s="611"/>
      <c r="M133" s="612"/>
      <c r="N133" s="611"/>
      <c r="O133" s="611"/>
    </row>
    <row r="134" spans="1:15" s="560" customFormat="1" ht="12" customHeight="1">
      <c r="A134" s="626"/>
      <c r="B134" s="543"/>
      <c r="C134" s="616"/>
      <c r="D134" s="627"/>
      <c r="E134" s="627"/>
      <c r="F134" s="627"/>
      <c r="G134" s="627"/>
      <c r="H134" s="627"/>
      <c r="I134" s="627"/>
      <c r="J134" s="627"/>
      <c r="K134" s="627"/>
      <c r="M134" s="568"/>
    </row>
    <row r="135" spans="1:15" s="560" customFormat="1" ht="12" customHeight="1">
      <c r="A135" s="617">
        <v>14</v>
      </c>
      <c r="B135" s="618"/>
      <c r="C135" s="551" t="s">
        <v>688</v>
      </c>
      <c r="D135" s="627"/>
      <c r="E135" s="627"/>
      <c r="F135" s="627"/>
      <c r="G135" s="627"/>
      <c r="H135" s="627"/>
      <c r="I135" s="627"/>
      <c r="J135" s="627"/>
      <c r="K135" s="627"/>
      <c r="M135" s="568"/>
    </row>
    <row r="136" spans="1:15" s="560" customFormat="1" ht="12" customHeight="1">
      <c r="A136" s="556">
        <v>14.1</v>
      </c>
      <c r="B136" s="595"/>
      <c r="C136" s="595" t="s">
        <v>689</v>
      </c>
      <c r="D136" s="611"/>
      <c r="E136" s="611"/>
      <c r="F136" s="611"/>
      <c r="G136" s="611"/>
      <c r="H136" s="611"/>
      <c r="I136" s="611"/>
      <c r="J136" s="611"/>
      <c r="K136" s="611"/>
      <c r="L136" s="611"/>
      <c r="M136" s="612"/>
      <c r="N136" s="611"/>
      <c r="O136" s="611"/>
    </row>
    <row r="137" spans="1:15" s="560" customFormat="1" ht="12" customHeight="1">
      <c r="A137" s="537">
        <v>14.2</v>
      </c>
      <c r="B137" s="595"/>
      <c r="C137" s="595" t="s">
        <v>690</v>
      </c>
      <c r="D137" s="611"/>
      <c r="E137" s="611"/>
      <c r="F137" s="611"/>
      <c r="G137" s="611"/>
      <c r="H137" s="611"/>
      <c r="I137" s="611"/>
      <c r="J137" s="611"/>
      <c r="K137" s="611"/>
      <c r="L137" s="611"/>
      <c r="M137" s="612"/>
      <c r="N137" s="611"/>
      <c r="O137" s="611"/>
    </row>
    <row r="138" spans="1:15" s="560" customFormat="1" ht="12" customHeight="1">
      <c r="A138" s="556">
        <v>14.3</v>
      </c>
      <c r="B138" s="595"/>
      <c r="C138" s="595" t="s">
        <v>691</v>
      </c>
      <c r="D138" s="611"/>
      <c r="E138" s="611"/>
      <c r="F138" s="611"/>
      <c r="G138" s="611"/>
      <c r="H138" s="611"/>
      <c r="I138" s="611"/>
      <c r="J138" s="611"/>
      <c r="K138" s="611"/>
      <c r="L138" s="611"/>
      <c r="M138" s="612"/>
      <c r="N138" s="611"/>
      <c r="O138" s="611"/>
    </row>
    <row r="139" spans="1:15" s="560" customFormat="1" ht="12" customHeight="1">
      <c r="A139" s="556">
        <v>14.4</v>
      </c>
      <c r="B139" s="595"/>
      <c r="C139" s="595" t="s">
        <v>692</v>
      </c>
      <c r="D139" s="611"/>
      <c r="E139" s="611"/>
      <c r="F139" s="611"/>
      <c r="G139" s="611"/>
      <c r="H139" s="611"/>
      <c r="I139" s="611"/>
      <c r="J139" s="611"/>
      <c r="K139" s="611"/>
      <c r="L139" s="611"/>
      <c r="M139" s="612"/>
      <c r="N139" s="611"/>
      <c r="O139" s="611"/>
    </row>
    <row r="140" spans="1:15" s="560" customFormat="1" ht="12" customHeight="1">
      <c r="A140" s="537">
        <v>14.5</v>
      </c>
      <c r="B140" s="595"/>
      <c r="C140" s="595" t="s">
        <v>693</v>
      </c>
      <c r="D140" s="611"/>
      <c r="E140" s="611"/>
      <c r="F140" s="611"/>
      <c r="G140" s="611"/>
      <c r="H140" s="611"/>
      <c r="I140" s="611"/>
      <c r="J140" s="611"/>
      <c r="K140" s="611"/>
      <c r="L140" s="611"/>
      <c r="M140" s="612"/>
      <c r="N140" s="611"/>
      <c r="O140" s="611"/>
    </row>
    <row r="141" spans="1:15" s="560" customFormat="1" ht="12" customHeight="1">
      <c r="A141" s="556">
        <v>14.6</v>
      </c>
      <c r="B141" s="595"/>
      <c r="C141" s="595" t="s">
        <v>694</v>
      </c>
      <c r="D141" s="611"/>
      <c r="E141" s="611"/>
      <c r="F141" s="611"/>
      <c r="G141" s="611"/>
      <c r="H141" s="611"/>
      <c r="I141" s="611"/>
      <c r="J141" s="611"/>
      <c r="K141" s="611"/>
      <c r="L141" s="611"/>
      <c r="M141" s="612"/>
      <c r="N141" s="611"/>
      <c r="O141" s="611"/>
    </row>
    <row r="142" spans="1:15" s="560" customFormat="1" ht="12" customHeight="1">
      <c r="A142" s="556">
        <v>14.7</v>
      </c>
      <c r="B142" s="595"/>
      <c r="C142" s="595" t="s">
        <v>695</v>
      </c>
      <c r="D142" s="611"/>
      <c r="E142" s="611"/>
      <c r="F142" s="611"/>
      <c r="G142" s="611"/>
      <c r="H142" s="611"/>
      <c r="I142" s="611"/>
      <c r="J142" s="611"/>
      <c r="K142" s="611"/>
      <c r="L142" s="611"/>
      <c r="M142" s="612"/>
      <c r="N142" s="611"/>
      <c r="O142" s="611"/>
    </row>
    <row r="143" spans="1:15" s="560" customFormat="1" ht="12" customHeight="1">
      <c r="A143" s="626"/>
      <c r="B143" s="543"/>
      <c r="C143" s="616"/>
      <c r="D143" s="627"/>
      <c r="E143" s="627"/>
      <c r="F143" s="627"/>
      <c r="G143" s="627"/>
      <c r="H143" s="627"/>
      <c r="I143" s="627"/>
      <c r="J143" s="627"/>
      <c r="K143" s="627"/>
      <c r="M143" s="568"/>
    </row>
    <row r="144" spans="1:15" s="560" customFormat="1" ht="17.25" customHeight="1">
      <c r="A144" s="617">
        <v>15</v>
      </c>
      <c r="B144" s="618"/>
      <c r="C144" s="591" t="s">
        <v>696</v>
      </c>
      <c r="D144" s="586"/>
      <c r="E144" s="586"/>
      <c r="F144" s="586"/>
      <c r="G144" s="586"/>
      <c r="H144" s="586"/>
      <c r="I144" s="586"/>
      <c r="J144" s="586"/>
      <c r="K144" s="586"/>
      <c r="M144" s="568"/>
    </row>
    <row r="145" spans="1:15" s="560" customFormat="1" ht="12" customHeight="1">
      <c r="A145" s="624">
        <v>15.1</v>
      </c>
      <c r="B145" s="618"/>
      <c r="C145" s="621" t="s">
        <v>697</v>
      </c>
      <c r="D145" s="611"/>
      <c r="E145" s="611"/>
      <c r="F145" s="611"/>
      <c r="G145" s="611"/>
      <c r="H145" s="611"/>
      <c r="I145" s="611"/>
      <c r="J145" s="611"/>
      <c r="K145" s="611"/>
      <c r="L145" s="611"/>
      <c r="M145" s="612"/>
      <c r="N145" s="611"/>
      <c r="O145" s="611"/>
    </row>
    <row r="146" spans="1:15" s="560" customFormat="1" ht="12" customHeight="1">
      <c r="A146" s="624">
        <v>15.2</v>
      </c>
      <c r="B146" s="618"/>
      <c r="C146" s="621" t="s">
        <v>698</v>
      </c>
      <c r="D146" s="611"/>
      <c r="E146" s="611"/>
      <c r="F146" s="611"/>
      <c r="G146" s="611"/>
      <c r="H146" s="611"/>
      <c r="I146" s="611"/>
      <c r="J146" s="611"/>
      <c r="K146" s="611"/>
      <c r="L146" s="611"/>
      <c r="M146" s="612"/>
      <c r="N146" s="611"/>
      <c r="O146" s="611"/>
    </row>
    <row r="147" spans="1:15" s="560" customFormat="1" ht="12" customHeight="1">
      <c r="A147" s="624">
        <v>15.3</v>
      </c>
      <c r="B147" s="618"/>
      <c r="C147" s="621" t="s">
        <v>699</v>
      </c>
      <c r="D147" s="611"/>
      <c r="E147" s="611"/>
      <c r="F147" s="611"/>
      <c r="G147" s="611"/>
      <c r="H147" s="611"/>
      <c r="I147" s="611"/>
      <c r="J147" s="611"/>
      <c r="K147" s="611"/>
      <c r="L147" s="611"/>
      <c r="M147" s="612"/>
      <c r="N147" s="611"/>
      <c r="O147" s="611"/>
    </row>
    <row r="148" spans="1:15" s="560" customFormat="1" ht="12" customHeight="1">
      <c r="A148" s="624">
        <v>15.4</v>
      </c>
      <c r="B148" s="618"/>
      <c r="C148" s="621" t="s">
        <v>700</v>
      </c>
      <c r="D148" s="611"/>
      <c r="E148" s="611"/>
      <c r="F148" s="611"/>
      <c r="G148" s="611"/>
      <c r="H148" s="611"/>
      <c r="I148" s="611"/>
      <c r="J148" s="611"/>
      <c r="K148" s="611"/>
      <c r="L148" s="611"/>
      <c r="M148" s="612"/>
      <c r="N148" s="611"/>
      <c r="O148" s="611"/>
    </row>
    <row r="149" spans="1:15" s="560" customFormat="1" ht="12" customHeight="1">
      <c r="A149" s="624">
        <v>15.5</v>
      </c>
      <c r="B149" s="618"/>
      <c r="C149" s="621" t="s">
        <v>701</v>
      </c>
      <c r="D149" s="611"/>
      <c r="E149" s="611"/>
      <c r="F149" s="611"/>
      <c r="G149" s="611"/>
      <c r="H149" s="611"/>
      <c r="I149" s="611"/>
      <c r="J149" s="611"/>
      <c r="K149" s="611"/>
      <c r="L149" s="611"/>
      <c r="M149" s="612"/>
      <c r="N149" s="611"/>
      <c r="O149" s="611"/>
    </row>
    <row r="150" spans="1:15" s="560" customFormat="1" ht="12" customHeight="1">
      <c r="A150" s="628"/>
      <c r="B150" s="543"/>
      <c r="C150" s="629"/>
      <c r="D150" s="627"/>
      <c r="E150" s="627"/>
      <c r="F150" s="627"/>
      <c r="G150" s="627"/>
      <c r="H150" s="627"/>
      <c r="I150" s="627"/>
      <c r="J150" s="627"/>
      <c r="K150" s="627"/>
      <c r="M150" s="568"/>
    </row>
    <row r="151" spans="1:15" s="560" customFormat="1" ht="12" customHeight="1">
      <c r="A151" s="617">
        <v>16</v>
      </c>
      <c r="B151" s="618"/>
      <c r="C151" s="630" t="s">
        <v>702</v>
      </c>
      <c r="D151" s="623"/>
      <c r="E151" s="623"/>
      <c r="F151" s="623"/>
      <c r="G151" s="623"/>
      <c r="H151" s="623"/>
      <c r="I151" s="623"/>
      <c r="J151" s="623"/>
      <c r="K151" s="623"/>
      <c r="M151" s="568"/>
    </row>
    <row r="152" spans="1:15" s="560" customFormat="1" ht="12" customHeight="1">
      <c r="A152" s="624">
        <v>16.100000000000001</v>
      </c>
      <c r="B152" s="618"/>
      <c r="C152" s="625" t="s">
        <v>703</v>
      </c>
      <c r="D152" s="619"/>
      <c r="E152" s="619"/>
      <c r="F152" s="619"/>
      <c r="G152" s="619"/>
      <c r="H152" s="619"/>
      <c r="I152" s="619"/>
      <c r="J152" s="619"/>
      <c r="K152" s="619"/>
      <c r="L152" s="619"/>
      <c r="M152" s="620"/>
      <c r="N152" s="619"/>
      <c r="O152" s="619"/>
    </row>
    <row r="153" spans="1:15" s="560" customFormat="1" ht="12" customHeight="1">
      <c r="A153" s="624">
        <v>16.2</v>
      </c>
      <c r="B153" s="618"/>
      <c r="C153" s="625" t="s">
        <v>704</v>
      </c>
      <c r="D153" s="619"/>
      <c r="E153" s="619"/>
      <c r="F153" s="619"/>
      <c r="G153" s="619"/>
      <c r="H153" s="619"/>
      <c r="I153" s="619"/>
      <c r="J153" s="619"/>
      <c r="K153" s="619"/>
      <c r="L153" s="619"/>
      <c r="M153" s="620"/>
      <c r="N153" s="619"/>
      <c r="O153" s="619"/>
    </row>
    <row r="154" spans="1:15" s="560" customFormat="1" ht="12" customHeight="1">
      <c r="A154" s="561">
        <v>16.3</v>
      </c>
      <c r="B154" s="618"/>
      <c r="C154" s="625" t="s">
        <v>705</v>
      </c>
      <c r="D154" s="619"/>
      <c r="E154" s="619"/>
      <c r="F154" s="619"/>
      <c r="G154" s="619"/>
      <c r="H154" s="619"/>
      <c r="I154" s="619"/>
      <c r="J154" s="619"/>
      <c r="K154" s="619"/>
      <c r="L154" s="619"/>
      <c r="M154" s="620"/>
      <c r="N154" s="619"/>
      <c r="O154" s="619"/>
    </row>
    <row r="155" spans="1:15" s="560" customFormat="1" ht="12" customHeight="1">
      <c r="A155" s="625">
        <v>16.399999999999999</v>
      </c>
      <c r="B155" s="618"/>
      <c r="C155" s="625" t="s">
        <v>706</v>
      </c>
      <c r="D155" s="619"/>
      <c r="E155" s="619"/>
      <c r="F155" s="619"/>
      <c r="G155" s="619"/>
      <c r="H155" s="619"/>
      <c r="I155" s="619"/>
      <c r="J155" s="619"/>
      <c r="K155" s="619"/>
      <c r="L155" s="619"/>
      <c r="M155" s="620"/>
      <c r="N155" s="619"/>
      <c r="O155" s="619"/>
    </row>
    <row r="156" spans="1:15" s="560" customFormat="1" ht="12" customHeight="1">
      <c r="A156" s="624">
        <v>16.5</v>
      </c>
      <c r="B156" s="618"/>
      <c r="C156" s="562" t="s">
        <v>707</v>
      </c>
      <c r="D156" s="619"/>
      <c r="E156" s="619"/>
      <c r="F156" s="619"/>
      <c r="G156" s="619"/>
      <c r="H156" s="619"/>
      <c r="I156" s="619"/>
      <c r="J156" s="619"/>
      <c r="K156" s="619"/>
      <c r="L156" s="619"/>
      <c r="M156" s="620"/>
      <c r="N156" s="619"/>
      <c r="O156" s="619"/>
    </row>
    <row r="157" spans="1:15" s="560" customFormat="1" ht="12" customHeight="1">
      <c r="A157" s="624">
        <v>16.600000000000001</v>
      </c>
      <c r="B157" s="618"/>
      <c r="C157" s="562" t="s">
        <v>708</v>
      </c>
      <c r="D157" s="619"/>
      <c r="E157" s="619"/>
      <c r="F157" s="619"/>
      <c r="G157" s="619"/>
      <c r="H157" s="619"/>
      <c r="I157" s="619"/>
      <c r="J157" s="619"/>
      <c r="K157" s="619"/>
      <c r="L157" s="619"/>
      <c r="M157" s="620"/>
      <c r="N157" s="619"/>
      <c r="O157" s="619"/>
    </row>
    <row r="158" spans="1:15" s="560" customFormat="1" ht="12" customHeight="1">
      <c r="A158" s="561">
        <v>16.7</v>
      </c>
      <c r="B158" s="595"/>
      <c r="C158" s="562" t="s">
        <v>709</v>
      </c>
      <c r="D158" s="611"/>
      <c r="E158" s="611"/>
      <c r="F158" s="611"/>
      <c r="G158" s="611"/>
      <c r="H158" s="611"/>
      <c r="I158" s="611"/>
      <c r="J158" s="611"/>
      <c r="K158" s="611"/>
      <c r="L158" s="611"/>
      <c r="M158" s="612"/>
      <c r="N158" s="611"/>
      <c r="O158" s="611"/>
    </row>
    <row r="159" spans="1:15" s="560" customFormat="1" ht="12" customHeight="1">
      <c r="A159" s="625">
        <v>16.8</v>
      </c>
      <c r="B159" s="595"/>
      <c r="C159" s="562" t="s">
        <v>710</v>
      </c>
      <c r="D159" s="611"/>
      <c r="E159" s="611"/>
      <c r="F159" s="611"/>
      <c r="G159" s="611"/>
      <c r="H159" s="611"/>
      <c r="I159" s="611"/>
      <c r="J159" s="611"/>
      <c r="K159" s="611"/>
      <c r="L159" s="611"/>
      <c r="M159" s="612"/>
      <c r="N159" s="611"/>
      <c r="O159" s="611"/>
    </row>
    <row r="160" spans="1:15" s="560" customFormat="1" ht="12" customHeight="1">
      <c r="A160" s="628"/>
      <c r="B160" s="543"/>
      <c r="C160" s="631"/>
      <c r="D160" s="627"/>
      <c r="E160" s="627"/>
      <c r="F160" s="627"/>
      <c r="G160" s="627"/>
      <c r="H160" s="627"/>
      <c r="I160" s="627"/>
      <c r="J160" s="627"/>
      <c r="K160" s="627"/>
      <c r="M160" s="568"/>
    </row>
    <row r="161" spans="1:15" s="560" customFormat="1" ht="12" customHeight="1">
      <c r="A161" s="617">
        <v>17</v>
      </c>
      <c r="B161" s="618"/>
      <c r="C161" s="591" t="s">
        <v>711</v>
      </c>
      <c r="D161" s="623"/>
      <c r="E161" s="623"/>
      <c r="F161" s="623"/>
      <c r="G161" s="623"/>
      <c r="H161" s="623"/>
      <c r="I161" s="623"/>
      <c r="J161" s="623"/>
      <c r="K161" s="623"/>
      <c r="M161" s="568"/>
    </row>
    <row r="162" spans="1:15" s="560" customFormat="1" ht="12" customHeight="1">
      <c r="A162" s="561">
        <v>17.100000000000001</v>
      </c>
      <c r="B162" s="618"/>
      <c r="C162" s="632" t="s">
        <v>712</v>
      </c>
      <c r="D162" s="611"/>
      <c r="E162" s="611"/>
      <c r="F162" s="611"/>
      <c r="G162" s="611"/>
      <c r="H162" s="611"/>
      <c r="I162" s="611"/>
      <c r="J162" s="611"/>
      <c r="K162" s="611"/>
      <c r="L162" s="611"/>
      <c r="M162" s="612"/>
      <c r="N162" s="611"/>
      <c r="O162" s="611"/>
    </row>
    <row r="163" spans="1:15" s="560" customFormat="1" ht="12" customHeight="1">
      <c r="A163" s="561">
        <v>17.2</v>
      </c>
      <c r="B163" s="618"/>
      <c r="C163" s="632" t="s">
        <v>713</v>
      </c>
      <c r="D163" s="611"/>
      <c r="E163" s="611"/>
      <c r="F163" s="611"/>
      <c r="G163" s="611"/>
      <c r="H163" s="611"/>
      <c r="I163" s="611"/>
      <c r="J163" s="611"/>
      <c r="K163" s="611"/>
      <c r="L163" s="611"/>
      <c r="M163" s="612"/>
      <c r="N163" s="611"/>
      <c r="O163" s="611"/>
    </row>
    <row r="164" spans="1:15" s="560" customFormat="1" ht="12" customHeight="1">
      <c r="A164" s="561">
        <v>17.3</v>
      </c>
      <c r="B164" s="618"/>
      <c r="C164" s="632" t="s">
        <v>714</v>
      </c>
      <c r="D164" s="611"/>
      <c r="E164" s="611"/>
      <c r="F164" s="611"/>
      <c r="G164" s="611"/>
      <c r="H164" s="611"/>
      <c r="I164" s="611"/>
      <c r="J164" s="611"/>
      <c r="K164" s="611"/>
      <c r="L164" s="611"/>
      <c r="M164" s="612"/>
      <c r="N164" s="611"/>
      <c r="O164" s="611"/>
    </row>
    <row r="165" spans="1:15" s="560" customFormat="1" ht="12" customHeight="1">
      <c r="A165" s="561">
        <v>17.399999999999999</v>
      </c>
      <c r="B165" s="618"/>
      <c r="C165" s="632" t="s">
        <v>715</v>
      </c>
      <c r="D165" s="611"/>
      <c r="E165" s="611"/>
      <c r="F165" s="611"/>
      <c r="G165" s="611"/>
      <c r="H165" s="611"/>
      <c r="I165" s="611"/>
      <c r="J165" s="611"/>
      <c r="K165" s="611"/>
      <c r="L165" s="611"/>
      <c r="M165" s="612"/>
      <c r="N165" s="611"/>
      <c r="O165" s="611"/>
    </row>
    <row r="166" spans="1:15" s="560" customFormat="1" ht="12" customHeight="1">
      <c r="A166" s="561">
        <v>17.5</v>
      </c>
      <c r="B166" s="618"/>
      <c r="C166" s="632" t="s">
        <v>716</v>
      </c>
      <c r="D166" s="611"/>
      <c r="E166" s="611"/>
      <c r="F166" s="611"/>
      <c r="G166" s="611"/>
      <c r="H166" s="611"/>
      <c r="I166" s="611"/>
      <c r="J166" s="611"/>
      <c r="K166" s="611"/>
      <c r="L166" s="611"/>
      <c r="M166" s="612"/>
      <c r="N166" s="611"/>
      <c r="O166" s="611"/>
    </row>
    <row r="167" spans="1:15" s="560" customFormat="1" ht="12" customHeight="1">
      <c r="A167" s="561">
        <v>17.600000000000001</v>
      </c>
      <c r="B167" s="618"/>
      <c r="C167" s="632" t="s">
        <v>717</v>
      </c>
      <c r="D167" s="611"/>
      <c r="E167" s="611"/>
      <c r="F167" s="611"/>
      <c r="G167" s="611"/>
      <c r="H167" s="611"/>
      <c r="I167" s="611"/>
      <c r="J167" s="611"/>
      <c r="K167" s="611"/>
      <c r="L167" s="611"/>
      <c r="M167" s="612"/>
      <c r="N167" s="611"/>
      <c r="O167" s="611"/>
    </row>
    <row r="168" spans="1:15" s="560" customFormat="1" ht="12" customHeight="1">
      <c r="A168" s="628"/>
      <c r="B168" s="543"/>
      <c r="C168" s="631"/>
      <c r="D168" s="627"/>
      <c r="E168" s="627"/>
      <c r="F168" s="627"/>
      <c r="G168" s="627"/>
      <c r="H168" s="627"/>
      <c r="I168" s="627"/>
      <c r="J168" s="627"/>
      <c r="K168" s="627"/>
      <c r="M168" s="568"/>
    </row>
    <row r="169" spans="1:15" s="560" customFormat="1" ht="12" customHeight="1">
      <c r="A169" s="617">
        <v>18</v>
      </c>
      <c r="B169" s="618"/>
      <c r="C169" s="551" t="s">
        <v>718</v>
      </c>
      <c r="D169" s="623"/>
      <c r="E169" s="623"/>
      <c r="F169" s="623"/>
      <c r="G169" s="623"/>
      <c r="H169" s="623"/>
      <c r="I169" s="623"/>
      <c r="J169" s="623"/>
      <c r="K169" s="623"/>
      <c r="M169" s="568"/>
    </row>
    <row r="170" spans="1:15" s="560" customFormat="1" ht="12" customHeight="1">
      <c r="A170" s="578">
        <v>18.100000000000001</v>
      </c>
      <c r="B170" s="618"/>
      <c r="C170" s="562" t="s">
        <v>719</v>
      </c>
      <c r="D170" s="611"/>
      <c r="E170" s="611"/>
      <c r="F170" s="611"/>
      <c r="G170" s="611"/>
      <c r="H170" s="611"/>
      <c r="I170" s="611"/>
      <c r="J170" s="611"/>
      <c r="K170" s="611"/>
      <c r="L170" s="611"/>
      <c r="M170" s="612"/>
      <c r="N170" s="611"/>
      <c r="O170" s="611"/>
    </row>
    <row r="171" spans="1:15" s="560" customFormat="1" ht="12" customHeight="1">
      <c r="A171" s="561">
        <v>18.2</v>
      </c>
      <c r="B171" s="618"/>
      <c r="C171" s="621" t="s">
        <v>720</v>
      </c>
      <c r="D171" s="611"/>
      <c r="E171" s="611"/>
      <c r="F171" s="611"/>
      <c r="G171" s="611"/>
      <c r="H171" s="611"/>
      <c r="I171" s="611"/>
      <c r="J171" s="611"/>
      <c r="K171" s="611"/>
      <c r="L171" s="611"/>
      <c r="M171" s="612"/>
      <c r="N171" s="611"/>
      <c r="O171" s="611"/>
    </row>
    <row r="172" spans="1:15" s="560" customFormat="1" ht="12" customHeight="1">
      <c r="A172" s="561">
        <v>18.3</v>
      </c>
      <c r="B172" s="618"/>
      <c r="C172" s="621" t="s">
        <v>721</v>
      </c>
      <c r="D172" s="611"/>
      <c r="E172" s="611"/>
      <c r="F172" s="611"/>
      <c r="G172" s="611"/>
      <c r="H172" s="611"/>
      <c r="I172" s="611"/>
      <c r="J172" s="611"/>
      <c r="K172" s="611"/>
      <c r="L172" s="611"/>
      <c r="M172" s="612"/>
      <c r="N172" s="611"/>
      <c r="O172" s="611"/>
    </row>
    <row r="173" spans="1:15" s="560" customFormat="1" ht="22.5" customHeight="1">
      <c r="A173" s="578">
        <v>18.399999999999999</v>
      </c>
      <c r="B173" s="618"/>
      <c r="C173" s="633" t="s">
        <v>722</v>
      </c>
      <c r="D173" s="611"/>
      <c r="E173" s="611"/>
      <c r="F173" s="611"/>
      <c r="G173" s="611"/>
      <c r="H173" s="611"/>
      <c r="I173" s="611"/>
      <c r="J173" s="611"/>
      <c r="K173" s="611"/>
      <c r="L173" s="611"/>
      <c r="M173" s="612"/>
      <c r="N173" s="611"/>
      <c r="O173" s="611"/>
    </row>
    <row r="174" spans="1:15" s="560" customFormat="1" ht="12" customHeight="1">
      <c r="A174" s="628"/>
      <c r="B174" s="543"/>
      <c r="C174" s="631"/>
      <c r="D174" s="627"/>
      <c r="E174" s="627"/>
      <c r="F174" s="627"/>
      <c r="G174" s="627"/>
      <c r="H174" s="627"/>
      <c r="I174" s="627"/>
      <c r="J174" s="627"/>
      <c r="K174" s="627"/>
      <c r="M174" s="568"/>
    </row>
    <row r="175" spans="1:15" s="560" customFormat="1" ht="12.75" customHeight="1">
      <c r="A175" s="617">
        <v>19</v>
      </c>
      <c r="B175" s="618"/>
      <c r="C175" s="551" t="s">
        <v>723</v>
      </c>
      <c r="D175" s="586"/>
      <c r="E175" s="586"/>
      <c r="F175" s="586"/>
      <c r="G175" s="586"/>
      <c r="H175" s="586"/>
      <c r="I175" s="586"/>
      <c r="J175" s="586"/>
      <c r="K175" s="586"/>
      <c r="M175" s="568"/>
    </row>
    <row r="176" spans="1:15" s="560" customFormat="1" ht="12" customHeight="1">
      <c r="A176" s="624">
        <v>19.100000000000001</v>
      </c>
      <c r="B176" s="618"/>
      <c r="C176" s="621" t="s">
        <v>724</v>
      </c>
      <c r="D176" s="611"/>
      <c r="E176" s="611"/>
      <c r="F176" s="611"/>
      <c r="G176" s="611"/>
      <c r="H176" s="611"/>
      <c r="I176" s="611"/>
      <c r="J176" s="611"/>
      <c r="K176" s="611"/>
      <c r="L176" s="611"/>
      <c r="M176" s="612"/>
      <c r="N176" s="611"/>
      <c r="O176" s="611"/>
    </row>
    <row r="177" spans="1:15" s="560" customFormat="1" ht="12" customHeight="1">
      <c r="A177" s="624">
        <v>19.2</v>
      </c>
      <c r="B177" s="618"/>
      <c r="C177" s="621" t="s">
        <v>704</v>
      </c>
      <c r="D177" s="619"/>
      <c r="E177" s="619"/>
      <c r="F177" s="619"/>
      <c r="G177" s="619"/>
      <c r="H177" s="619"/>
      <c r="I177" s="619"/>
      <c r="J177" s="619"/>
      <c r="K177" s="619"/>
      <c r="L177" s="619"/>
      <c r="M177" s="620"/>
      <c r="N177" s="619"/>
      <c r="O177" s="619"/>
    </row>
    <row r="178" spans="1:15" s="560" customFormat="1" ht="12" customHeight="1">
      <c r="A178" s="624">
        <v>19.3</v>
      </c>
      <c r="B178" s="618"/>
      <c r="C178" s="621" t="s">
        <v>725</v>
      </c>
      <c r="D178" s="619"/>
      <c r="E178" s="619"/>
      <c r="F178" s="619"/>
      <c r="G178" s="619"/>
      <c r="H178" s="619"/>
      <c r="I178" s="619"/>
      <c r="J178" s="619"/>
      <c r="K178" s="619"/>
      <c r="L178" s="619"/>
      <c r="M178" s="620"/>
      <c r="N178" s="619"/>
      <c r="O178" s="619"/>
    </row>
    <row r="179" spans="1:15" s="560" customFormat="1" ht="12" customHeight="1">
      <c r="A179" s="624">
        <v>19.399999999999999</v>
      </c>
      <c r="B179" s="618"/>
      <c r="C179" s="621" t="s">
        <v>706</v>
      </c>
      <c r="D179" s="619"/>
      <c r="E179" s="619"/>
      <c r="F179" s="619"/>
      <c r="G179" s="619"/>
      <c r="H179" s="619"/>
      <c r="I179" s="619"/>
      <c r="J179" s="619"/>
      <c r="K179" s="619"/>
      <c r="L179" s="619"/>
      <c r="M179" s="620"/>
      <c r="N179" s="619"/>
      <c r="O179" s="619"/>
    </row>
    <row r="180" spans="1:15" s="560" customFormat="1" ht="12" customHeight="1">
      <c r="A180" s="634"/>
      <c r="B180" s="635"/>
      <c r="C180" s="582"/>
      <c r="D180" s="622"/>
      <c r="E180" s="622"/>
      <c r="F180" s="622"/>
      <c r="G180" s="622"/>
      <c r="H180" s="622"/>
      <c r="I180" s="622"/>
      <c r="J180" s="622"/>
      <c r="K180" s="622"/>
      <c r="M180" s="568"/>
    </row>
    <row r="181" spans="1:15" s="560" customFormat="1" ht="12" customHeight="1">
      <c r="A181" s="617">
        <v>20</v>
      </c>
      <c r="B181" s="618"/>
      <c r="C181" s="591" t="s">
        <v>726</v>
      </c>
      <c r="D181" s="623"/>
      <c r="E181" s="623"/>
      <c r="F181" s="623"/>
      <c r="G181" s="623"/>
      <c r="H181" s="623"/>
      <c r="I181" s="623"/>
      <c r="J181" s="623"/>
      <c r="K181" s="623"/>
      <c r="M181" s="568"/>
    </row>
    <row r="182" spans="1:15" s="560" customFormat="1" ht="12" customHeight="1">
      <c r="A182" s="578">
        <v>20.100000000000001</v>
      </c>
      <c r="B182" s="618"/>
      <c r="C182" s="576" t="s">
        <v>727</v>
      </c>
      <c r="D182" s="611"/>
      <c r="E182" s="611"/>
      <c r="F182" s="611"/>
      <c r="G182" s="611"/>
      <c r="H182" s="611"/>
      <c r="I182" s="611"/>
      <c r="J182" s="611"/>
      <c r="K182" s="611"/>
      <c r="L182" s="611"/>
      <c r="M182" s="612"/>
      <c r="N182" s="611"/>
      <c r="O182" s="611"/>
    </row>
    <row r="183" spans="1:15" s="560" customFormat="1" ht="12" customHeight="1">
      <c r="A183" s="561">
        <v>20.2</v>
      </c>
      <c r="B183" s="618"/>
      <c r="C183" s="576" t="s">
        <v>728</v>
      </c>
      <c r="D183" s="619"/>
      <c r="E183" s="619"/>
      <c r="F183" s="619"/>
      <c r="G183" s="619"/>
      <c r="H183" s="619"/>
      <c r="I183" s="619"/>
      <c r="J183" s="619"/>
      <c r="K183" s="619"/>
      <c r="L183" s="619"/>
      <c r="M183" s="620"/>
      <c r="N183" s="619"/>
      <c r="O183" s="619"/>
    </row>
    <row r="184" spans="1:15" s="560" customFormat="1" ht="12" customHeight="1">
      <c r="A184" s="636">
        <v>20.3</v>
      </c>
      <c r="B184" s="618"/>
      <c r="C184" s="576" t="s">
        <v>729</v>
      </c>
      <c r="D184" s="619"/>
      <c r="E184" s="619"/>
      <c r="F184" s="619"/>
      <c r="G184" s="619"/>
      <c r="H184" s="619"/>
      <c r="I184" s="619"/>
      <c r="J184" s="619"/>
      <c r="K184" s="619"/>
      <c r="L184" s="619"/>
      <c r="M184" s="620"/>
      <c r="N184" s="619"/>
      <c r="O184" s="619"/>
    </row>
    <row r="185" spans="1:15" s="560" customFormat="1" ht="12" customHeight="1">
      <c r="A185" s="578">
        <v>20.399999999999999</v>
      </c>
      <c r="B185" s="618"/>
      <c r="C185" s="637" t="s">
        <v>730</v>
      </c>
      <c r="D185" s="611"/>
      <c r="E185" s="611"/>
      <c r="F185" s="611"/>
      <c r="G185" s="611"/>
      <c r="H185" s="611"/>
      <c r="I185" s="611"/>
      <c r="J185" s="611"/>
      <c r="K185" s="611"/>
      <c r="L185" s="611"/>
      <c r="M185" s="612"/>
      <c r="N185" s="611"/>
      <c r="O185" s="611"/>
    </row>
    <row r="186" spans="1:15" s="560" customFormat="1" ht="12" customHeight="1">
      <c r="A186" s="561">
        <v>20.5</v>
      </c>
      <c r="B186" s="618"/>
      <c r="C186" s="638" t="s">
        <v>731</v>
      </c>
      <c r="D186" s="611"/>
      <c r="E186" s="611"/>
      <c r="F186" s="611"/>
      <c r="G186" s="611"/>
      <c r="H186" s="611"/>
      <c r="I186" s="611"/>
      <c r="J186" s="611"/>
      <c r="K186" s="611"/>
      <c r="L186" s="611"/>
      <c r="M186" s="612"/>
      <c r="N186" s="611"/>
      <c r="O186" s="611"/>
    </row>
    <row r="187" spans="1:15" s="560" customFormat="1" ht="12" customHeight="1">
      <c r="A187" s="609"/>
      <c r="B187" s="543"/>
      <c r="C187" s="639"/>
      <c r="D187" s="627"/>
      <c r="E187" s="627"/>
      <c r="F187" s="627"/>
      <c r="G187" s="627"/>
      <c r="H187" s="627"/>
      <c r="I187" s="627"/>
      <c r="J187" s="627"/>
      <c r="K187" s="627"/>
      <c r="M187" s="568"/>
    </row>
    <row r="188" spans="1:15" s="560" customFormat="1" ht="12" customHeight="1">
      <c r="A188" s="640">
        <v>21</v>
      </c>
      <c r="B188" s="618"/>
      <c r="C188" s="551" t="s">
        <v>732</v>
      </c>
      <c r="D188" s="623"/>
      <c r="E188" s="623"/>
      <c r="F188" s="623"/>
      <c r="G188" s="623"/>
      <c r="H188" s="623"/>
      <c r="I188" s="623"/>
      <c r="J188" s="623"/>
      <c r="K188" s="623"/>
      <c r="M188" s="568"/>
    </row>
    <row r="189" spans="1:15" s="560" customFormat="1" ht="22.5" customHeight="1">
      <c r="A189" s="578">
        <v>21.1</v>
      </c>
      <c r="B189" s="618"/>
      <c r="C189" s="633" t="s">
        <v>733</v>
      </c>
      <c r="D189" s="611"/>
      <c r="E189" s="611"/>
      <c r="F189" s="611"/>
      <c r="G189" s="611"/>
      <c r="H189" s="611"/>
      <c r="I189" s="611"/>
      <c r="J189" s="611"/>
      <c r="K189" s="611"/>
      <c r="L189" s="611"/>
      <c r="M189" s="612"/>
      <c r="N189" s="611"/>
      <c r="O189" s="611"/>
    </row>
    <row r="190" spans="1:15" s="560" customFormat="1" ht="12" customHeight="1">
      <c r="A190" s="641">
        <v>21.2</v>
      </c>
      <c r="B190" s="618"/>
      <c r="C190" s="621" t="s">
        <v>734</v>
      </c>
      <c r="D190" s="611"/>
      <c r="E190" s="611"/>
      <c r="F190" s="611"/>
      <c r="G190" s="611"/>
      <c r="H190" s="611"/>
      <c r="I190" s="611"/>
      <c r="J190" s="611"/>
      <c r="K190" s="611"/>
      <c r="L190" s="611"/>
      <c r="M190" s="612"/>
      <c r="N190" s="611"/>
      <c r="O190" s="611"/>
    </row>
    <row r="191" spans="1:15" s="560" customFormat="1" ht="12" customHeight="1">
      <c r="A191" s="602">
        <v>21.3</v>
      </c>
      <c r="B191" s="618"/>
      <c r="C191" s="621" t="s">
        <v>735</v>
      </c>
      <c r="D191" s="642"/>
      <c r="E191" s="642"/>
      <c r="F191" s="642"/>
      <c r="G191" s="642"/>
      <c r="H191" s="642"/>
      <c r="I191" s="642"/>
      <c r="J191" s="642"/>
      <c r="K191" s="642"/>
      <c r="L191" s="642"/>
      <c r="M191" s="643"/>
      <c r="N191" s="642"/>
      <c r="O191" s="642"/>
    </row>
    <row r="192" spans="1:15" s="560" customFormat="1" ht="12" customHeight="1">
      <c r="A192" s="602">
        <v>21.4</v>
      </c>
      <c r="B192" s="618"/>
      <c r="C192" s="621" t="s">
        <v>736</v>
      </c>
      <c r="D192" s="642"/>
      <c r="E192" s="642"/>
      <c r="F192" s="642"/>
      <c r="G192" s="642"/>
      <c r="H192" s="642"/>
      <c r="I192" s="642"/>
      <c r="J192" s="642"/>
      <c r="K192" s="642"/>
      <c r="L192" s="642"/>
      <c r="M192" s="643"/>
      <c r="N192" s="642"/>
      <c r="O192" s="642"/>
    </row>
    <row r="193" spans="1:15" s="560" customFormat="1" ht="12" customHeight="1">
      <c r="A193" s="602">
        <v>21.5</v>
      </c>
      <c r="B193" s="618"/>
      <c r="C193" s="621" t="s">
        <v>737</v>
      </c>
      <c r="D193" s="642"/>
      <c r="E193" s="642"/>
      <c r="F193" s="642"/>
      <c r="G193" s="642"/>
      <c r="H193" s="642"/>
      <c r="I193" s="642"/>
      <c r="J193" s="642"/>
      <c r="K193" s="642"/>
      <c r="L193" s="642"/>
      <c r="M193" s="643"/>
      <c r="N193" s="642"/>
      <c r="O193" s="642"/>
    </row>
    <row r="194" spans="1:15" s="560" customFormat="1" ht="12" customHeight="1">
      <c r="A194" s="602">
        <v>21.6</v>
      </c>
      <c r="B194" s="618"/>
      <c r="C194" s="621" t="s">
        <v>738</v>
      </c>
      <c r="D194" s="642"/>
      <c r="E194" s="642"/>
      <c r="F194" s="642"/>
      <c r="G194" s="642"/>
      <c r="H194" s="642"/>
      <c r="I194" s="642"/>
      <c r="J194" s="642"/>
      <c r="K194" s="642"/>
      <c r="L194" s="642"/>
      <c r="M194" s="643"/>
      <c r="N194" s="642"/>
      <c r="O194" s="642"/>
    </row>
    <row r="195" spans="1:15" s="560" customFormat="1" ht="12" customHeight="1">
      <c r="A195" s="602">
        <v>21.7</v>
      </c>
      <c r="B195" s="618"/>
      <c r="C195" s="562" t="s">
        <v>739</v>
      </c>
      <c r="D195" s="611"/>
      <c r="E195" s="611"/>
      <c r="F195" s="611"/>
      <c r="G195" s="611"/>
      <c r="H195" s="611"/>
      <c r="I195" s="611"/>
      <c r="J195" s="611"/>
      <c r="K195" s="611"/>
      <c r="L195" s="611"/>
      <c r="M195" s="612"/>
      <c r="N195" s="611"/>
      <c r="O195" s="611"/>
    </row>
    <row r="196" spans="1:15" s="560" customFormat="1" ht="12" customHeight="1">
      <c r="A196" s="602">
        <v>21.8</v>
      </c>
      <c r="B196" s="618"/>
      <c r="C196" s="621" t="s">
        <v>740</v>
      </c>
      <c r="D196" s="611"/>
      <c r="E196" s="611"/>
      <c r="F196" s="611"/>
      <c r="G196" s="611"/>
      <c r="H196" s="611"/>
      <c r="I196" s="611"/>
      <c r="J196" s="611"/>
      <c r="K196" s="611"/>
      <c r="L196" s="611"/>
      <c r="M196" s="612"/>
      <c r="N196" s="611"/>
      <c r="O196" s="611"/>
    </row>
    <row r="197" spans="1:15" s="644" customFormat="1" ht="12" customHeight="1">
      <c r="A197" s="602">
        <v>21.9</v>
      </c>
      <c r="B197" s="618"/>
      <c r="C197" s="621" t="s">
        <v>741</v>
      </c>
      <c r="D197" s="642"/>
      <c r="E197" s="642"/>
      <c r="F197" s="642"/>
      <c r="G197" s="642"/>
      <c r="H197" s="642"/>
      <c r="I197" s="642"/>
      <c r="J197" s="642"/>
      <c r="K197" s="642"/>
      <c r="L197" s="642"/>
      <c r="M197" s="643"/>
      <c r="N197" s="642"/>
      <c r="O197" s="642"/>
    </row>
    <row r="198" spans="1:15" s="560" customFormat="1" ht="12" customHeight="1">
      <c r="A198" s="645">
        <v>21.1</v>
      </c>
      <c r="B198" s="595"/>
      <c r="C198" s="576" t="s">
        <v>742</v>
      </c>
      <c r="D198" s="642"/>
      <c r="E198" s="642"/>
      <c r="F198" s="642"/>
      <c r="G198" s="642"/>
      <c r="H198" s="642"/>
      <c r="I198" s="642"/>
      <c r="J198" s="642"/>
      <c r="K198" s="642"/>
      <c r="L198" s="642"/>
      <c r="M198" s="643"/>
      <c r="N198" s="642"/>
      <c r="O198" s="642"/>
    </row>
    <row r="199" spans="1:15" s="560" customFormat="1" ht="12" customHeight="1">
      <c r="A199" s="645">
        <v>21.11</v>
      </c>
      <c r="B199" s="595"/>
      <c r="C199" s="621" t="s">
        <v>743</v>
      </c>
      <c r="D199" s="642"/>
      <c r="E199" s="642"/>
      <c r="F199" s="642"/>
      <c r="G199" s="642"/>
      <c r="H199" s="642"/>
      <c r="I199" s="642"/>
      <c r="J199" s="642"/>
      <c r="K199" s="642"/>
      <c r="L199" s="642"/>
      <c r="M199" s="643"/>
      <c r="N199" s="642"/>
      <c r="O199" s="642"/>
    </row>
    <row r="200" spans="1:15" s="560" customFormat="1" ht="12" customHeight="1">
      <c r="A200" s="615"/>
      <c r="B200" s="543"/>
      <c r="C200" s="646"/>
      <c r="D200" s="647"/>
      <c r="E200" s="647"/>
      <c r="F200" s="647"/>
      <c r="G200" s="647"/>
      <c r="H200" s="647"/>
      <c r="I200" s="647"/>
      <c r="J200" s="647"/>
      <c r="K200" s="647"/>
      <c r="M200" s="568"/>
    </row>
    <row r="201" spans="1:15" s="560" customFormat="1" ht="12" customHeight="1">
      <c r="A201" s="640">
        <v>22</v>
      </c>
      <c r="B201" s="618"/>
      <c r="C201" s="551" t="s">
        <v>744</v>
      </c>
      <c r="D201" s="623"/>
      <c r="E201" s="623"/>
      <c r="F201" s="623"/>
      <c r="G201" s="623"/>
      <c r="H201" s="623"/>
      <c r="I201" s="623"/>
      <c r="J201" s="623"/>
      <c r="K201" s="623"/>
      <c r="M201" s="568"/>
    </row>
    <row r="202" spans="1:15" s="560" customFormat="1" ht="12" customHeight="1">
      <c r="A202" s="648">
        <v>22.1</v>
      </c>
      <c r="B202" s="618"/>
      <c r="C202" s="577" t="s">
        <v>745</v>
      </c>
      <c r="D202" s="619"/>
      <c r="E202" s="619"/>
      <c r="F202" s="619"/>
      <c r="G202" s="619"/>
      <c r="H202" s="619"/>
      <c r="I202" s="619"/>
      <c r="J202" s="619"/>
      <c r="K202" s="619"/>
      <c r="L202" s="619"/>
      <c r="M202" s="620"/>
      <c r="N202" s="619"/>
      <c r="O202" s="619"/>
    </row>
    <row r="203" spans="1:15" s="560" customFormat="1" ht="12" customHeight="1">
      <c r="A203" s="648">
        <v>22.2</v>
      </c>
      <c r="B203" s="618"/>
      <c r="C203" s="577" t="s">
        <v>746</v>
      </c>
      <c r="D203" s="619"/>
      <c r="E203" s="619"/>
      <c r="F203" s="619"/>
      <c r="G203" s="619"/>
      <c r="H203" s="619"/>
      <c r="I203" s="619"/>
      <c r="J203" s="619"/>
      <c r="K203" s="619"/>
      <c r="L203" s="619"/>
      <c r="M203" s="620"/>
      <c r="N203" s="619"/>
      <c r="O203" s="619"/>
    </row>
    <row r="204" spans="1:15" s="560" customFormat="1" ht="12" customHeight="1">
      <c r="A204" s="648">
        <v>22.3</v>
      </c>
      <c r="B204" s="618"/>
      <c r="C204" s="577" t="s">
        <v>747</v>
      </c>
      <c r="D204" s="619"/>
      <c r="E204" s="619"/>
      <c r="F204" s="619"/>
      <c r="G204" s="619"/>
      <c r="H204" s="619"/>
      <c r="I204" s="619"/>
      <c r="J204" s="619"/>
      <c r="K204" s="619"/>
      <c r="L204" s="619"/>
      <c r="M204" s="620"/>
      <c r="N204" s="619"/>
      <c r="O204" s="619"/>
    </row>
    <row r="205" spans="1:15" s="560" customFormat="1" ht="12" customHeight="1">
      <c r="A205" s="648">
        <v>22.4</v>
      </c>
      <c r="B205" s="633"/>
      <c r="C205" s="562" t="s">
        <v>748</v>
      </c>
      <c r="D205" s="642"/>
      <c r="E205" s="642"/>
      <c r="F205" s="642"/>
      <c r="G205" s="642"/>
      <c r="H205" s="642"/>
      <c r="I205" s="642"/>
      <c r="J205" s="642"/>
      <c r="K205" s="642"/>
      <c r="L205" s="642"/>
      <c r="M205" s="643"/>
      <c r="N205" s="642"/>
      <c r="O205" s="642"/>
    </row>
    <row r="206" spans="1:15" s="650" customFormat="1" ht="11.25" customHeight="1">
      <c r="A206" s="649">
        <v>22.5</v>
      </c>
      <c r="B206" s="633"/>
      <c r="C206" s="638" t="s">
        <v>749</v>
      </c>
      <c r="D206" s="642"/>
      <c r="E206" s="642"/>
      <c r="F206" s="642"/>
      <c r="G206" s="642"/>
      <c r="H206" s="642"/>
      <c r="I206" s="642"/>
      <c r="J206" s="642"/>
      <c r="K206" s="642"/>
      <c r="L206" s="642"/>
      <c r="M206" s="643"/>
      <c r="N206" s="642"/>
      <c r="O206" s="642"/>
    </row>
    <row r="207" spans="1:15" s="560" customFormat="1" ht="12" customHeight="1">
      <c r="A207" s="648">
        <v>22.6</v>
      </c>
      <c r="B207" s="618"/>
      <c r="C207" s="577" t="s">
        <v>750</v>
      </c>
      <c r="D207" s="619"/>
      <c r="E207" s="619"/>
      <c r="F207" s="619"/>
      <c r="G207" s="619"/>
      <c r="H207" s="619"/>
      <c r="I207" s="619"/>
      <c r="J207" s="619"/>
      <c r="K207" s="619"/>
      <c r="L207" s="619"/>
      <c r="M207" s="620"/>
      <c r="N207" s="619"/>
      <c r="O207" s="619"/>
    </row>
    <row r="208" spans="1:15" s="560" customFormat="1" ht="12" customHeight="1">
      <c r="A208" s="648">
        <v>22.7</v>
      </c>
      <c r="B208" s="618"/>
      <c r="C208" s="577" t="s">
        <v>751</v>
      </c>
      <c r="D208" s="619"/>
      <c r="E208" s="619"/>
      <c r="F208" s="619"/>
      <c r="G208" s="619"/>
      <c r="H208" s="619"/>
      <c r="I208" s="619"/>
      <c r="J208" s="619"/>
      <c r="K208" s="619"/>
      <c r="L208" s="619"/>
      <c r="M208" s="620"/>
      <c r="N208" s="619"/>
      <c r="O208" s="619"/>
    </row>
    <row r="209" spans="1:15" s="560" customFormat="1" ht="12" customHeight="1">
      <c r="A209" s="648">
        <v>22.8</v>
      </c>
      <c r="B209" s="618"/>
      <c r="C209" s="577" t="s">
        <v>752</v>
      </c>
      <c r="D209" s="619"/>
      <c r="E209" s="619"/>
      <c r="F209" s="619"/>
      <c r="G209" s="619"/>
      <c r="H209" s="619"/>
      <c r="I209" s="619"/>
      <c r="J209" s="619"/>
      <c r="K209" s="619"/>
      <c r="L209" s="619"/>
      <c r="M209" s="620"/>
      <c r="N209" s="619"/>
      <c r="O209" s="619"/>
    </row>
    <row r="210" spans="1:15" s="560" customFormat="1" ht="12" customHeight="1">
      <c r="A210" s="615"/>
      <c r="B210" s="543"/>
      <c r="C210" s="646"/>
      <c r="D210" s="647"/>
      <c r="E210" s="647"/>
      <c r="F210" s="647"/>
      <c r="G210" s="647"/>
      <c r="H210" s="647"/>
      <c r="I210" s="647"/>
      <c r="J210" s="647"/>
      <c r="K210" s="647"/>
      <c r="M210" s="568"/>
    </row>
    <row r="211" spans="1:15" s="560" customFormat="1" ht="12" customHeight="1">
      <c r="A211" s="640">
        <v>23</v>
      </c>
      <c r="B211" s="618"/>
      <c r="C211" s="591" t="s">
        <v>753</v>
      </c>
      <c r="D211" s="623"/>
      <c r="E211" s="623"/>
      <c r="F211" s="623"/>
      <c r="G211" s="623"/>
      <c r="H211" s="623"/>
      <c r="I211" s="623"/>
      <c r="J211" s="623"/>
      <c r="K211" s="623"/>
      <c r="M211" s="568"/>
    </row>
    <row r="212" spans="1:15" s="560" customFormat="1" ht="12" customHeight="1">
      <c r="A212" s="648">
        <v>23.1</v>
      </c>
      <c r="B212" s="633"/>
      <c r="C212" s="576" t="s">
        <v>754</v>
      </c>
      <c r="D212" s="642"/>
      <c r="E212" s="642"/>
      <c r="F212" s="642"/>
      <c r="G212" s="642"/>
      <c r="H212" s="642"/>
      <c r="I212" s="642"/>
      <c r="J212" s="642"/>
      <c r="K212" s="642"/>
      <c r="L212" s="642"/>
      <c r="M212" s="643"/>
      <c r="N212" s="642"/>
      <c r="O212" s="642"/>
    </row>
    <row r="213" spans="1:15" s="650" customFormat="1" ht="12" customHeight="1">
      <c r="A213" s="648">
        <v>23.2</v>
      </c>
      <c r="B213" s="633"/>
      <c r="C213" s="638" t="s">
        <v>755</v>
      </c>
      <c r="D213" s="642"/>
      <c r="E213" s="642"/>
      <c r="F213" s="642"/>
      <c r="G213" s="642"/>
      <c r="H213" s="642"/>
      <c r="I213" s="642"/>
      <c r="J213" s="642"/>
      <c r="K213" s="642"/>
      <c r="L213" s="642"/>
      <c r="M213" s="643"/>
      <c r="N213" s="642"/>
      <c r="O213" s="642"/>
    </row>
    <row r="214" spans="1:15" s="644" customFormat="1" ht="12" customHeight="1">
      <c r="A214" s="648">
        <v>23.3</v>
      </c>
      <c r="B214" s="595"/>
      <c r="C214" s="576" t="s">
        <v>756</v>
      </c>
      <c r="D214" s="642"/>
      <c r="E214" s="642"/>
      <c r="F214" s="642"/>
      <c r="G214" s="642"/>
      <c r="H214" s="642"/>
      <c r="I214" s="642"/>
      <c r="J214" s="642"/>
      <c r="K214" s="642"/>
      <c r="L214" s="642"/>
      <c r="M214" s="643"/>
      <c r="N214" s="642"/>
      <c r="O214" s="642"/>
    </row>
    <row r="215" spans="1:15" s="644" customFormat="1" ht="12" customHeight="1">
      <c r="A215" s="648">
        <v>23.4</v>
      </c>
      <c r="B215" s="595"/>
      <c r="C215" s="576" t="s">
        <v>757</v>
      </c>
      <c r="D215" s="642"/>
      <c r="E215" s="642"/>
      <c r="F215" s="642"/>
      <c r="G215" s="642"/>
      <c r="H215" s="642"/>
      <c r="I215" s="642"/>
      <c r="J215" s="642"/>
      <c r="K215" s="642"/>
      <c r="L215" s="642"/>
      <c r="M215" s="643"/>
      <c r="N215" s="642"/>
      <c r="O215" s="642"/>
    </row>
    <row r="216" spans="1:15" s="560" customFormat="1" ht="12" customHeight="1">
      <c r="A216" s="648">
        <v>23.5</v>
      </c>
      <c r="B216" s="613"/>
      <c r="C216" s="577" t="s">
        <v>758</v>
      </c>
      <c r="D216" s="642"/>
      <c r="E216" s="642"/>
      <c r="F216" s="642"/>
      <c r="G216" s="642"/>
      <c r="H216" s="642"/>
      <c r="I216" s="642"/>
      <c r="J216" s="642"/>
      <c r="K216" s="642"/>
      <c r="L216" s="642"/>
      <c r="M216" s="643"/>
      <c r="N216" s="642"/>
      <c r="O216" s="642"/>
    </row>
    <row r="217" spans="1:15" s="560" customFormat="1" ht="12" customHeight="1">
      <c r="A217" s="648">
        <v>23.6</v>
      </c>
      <c r="B217" s="613"/>
      <c r="C217" s="625" t="s">
        <v>759</v>
      </c>
      <c r="D217" s="642"/>
      <c r="E217" s="642"/>
      <c r="F217" s="642"/>
      <c r="G217" s="642"/>
      <c r="H217" s="642"/>
      <c r="I217" s="642"/>
      <c r="J217" s="642"/>
      <c r="K217" s="642"/>
      <c r="L217" s="642"/>
      <c r="M217" s="643"/>
      <c r="N217" s="642"/>
      <c r="O217" s="642"/>
    </row>
    <row r="218" spans="1:15" s="560" customFormat="1" ht="12" customHeight="1">
      <c r="A218" s="648">
        <v>23.7</v>
      </c>
      <c r="B218" s="613"/>
      <c r="C218" s="625" t="s">
        <v>760</v>
      </c>
      <c r="D218" s="642"/>
      <c r="E218" s="642"/>
      <c r="F218" s="642"/>
      <c r="G218" s="642"/>
      <c r="H218" s="642"/>
      <c r="I218" s="642"/>
      <c r="J218" s="642"/>
      <c r="K218" s="642"/>
      <c r="L218" s="642"/>
      <c r="M218" s="643"/>
      <c r="N218" s="642"/>
      <c r="O218" s="642"/>
    </row>
    <row r="219" spans="1:15" s="644" customFormat="1" ht="12" customHeight="1">
      <c r="A219" s="648">
        <v>23.8</v>
      </c>
      <c r="B219" s="595"/>
      <c r="C219" s="576" t="s">
        <v>761</v>
      </c>
      <c r="D219" s="642"/>
      <c r="E219" s="642"/>
      <c r="F219" s="642"/>
      <c r="G219" s="642"/>
      <c r="H219" s="642"/>
      <c r="I219" s="642"/>
      <c r="J219" s="642"/>
      <c r="K219" s="642"/>
      <c r="L219" s="642"/>
      <c r="M219" s="643"/>
      <c r="N219" s="642"/>
      <c r="O219" s="642"/>
    </row>
    <row r="220" spans="1:15" s="560" customFormat="1" ht="12" customHeight="1">
      <c r="A220" s="615"/>
      <c r="B220" s="543"/>
      <c r="C220" s="639"/>
      <c r="D220" s="610"/>
      <c r="E220" s="610"/>
      <c r="F220" s="610"/>
      <c r="G220" s="610"/>
      <c r="H220" s="610"/>
      <c r="I220" s="610"/>
      <c r="J220" s="610"/>
      <c r="K220" s="610"/>
      <c r="M220" s="568"/>
    </row>
    <row r="221" spans="1:15" s="560" customFormat="1" ht="18.75" customHeight="1">
      <c r="A221" s="617">
        <v>24</v>
      </c>
      <c r="B221" s="618"/>
      <c r="C221" s="551" t="s">
        <v>762</v>
      </c>
      <c r="D221" s="586"/>
      <c r="E221" s="586"/>
      <c r="F221" s="586"/>
      <c r="G221" s="586"/>
      <c r="H221" s="586"/>
      <c r="I221" s="586"/>
      <c r="J221" s="586"/>
      <c r="K221" s="586"/>
      <c r="M221" s="568"/>
    </row>
    <row r="222" spans="1:15" s="644" customFormat="1" ht="12" customHeight="1">
      <c r="A222" s="648">
        <v>24.1</v>
      </c>
      <c r="B222" s="595"/>
      <c r="C222" s="637" t="s">
        <v>763</v>
      </c>
      <c r="D222" s="642"/>
      <c r="E222" s="642"/>
      <c r="F222" s="642"/>
      <c r="G222" s="642"/>
      <c r="H222" s="642"/>
      <c r="I222" s="642"/>
      <c r="J222" s="642"/>
      <c r="K222" s="642"/>
      <c r="L222" s="642"/>
      <c r="M222" s="643"/>
      <c r="N222" s="642"/>
      <c r="O222" s="642"/>
    </row>
    <row r="223" spans="1:15" s="560" customFormat="1" ht="22.5" customHeight="1">
      <c r="A223" s="648">
        <v>24.2</v>
      </c>
      <c r="B223" s="633"/>
      <c r="C223" s="638" t="s">
        <v>764</v>
      </c>
      <c r="D223" s="642"/>
      <c r="E223" s="642"/>
      <c r="F223" s="642"/>
      <c r="G223" s="642"/>
      <c r="H223" s="642"/>
      <c r="I223" s="642"/>
      <c r="J223" s="642"/>
      <c r="K223" s="642"/>
      <c r="L223" s="642"/>
      <c r="M223" s="643"/>
      <c r="N223" s="642"/>
      <c r="O223" s="642"/>
    </row>
    <row r="224" spans="1:15" s="650" customFormat="1" ht="12" customHeight="1">
      <c r="A224" s="648">
        <v>24.3</v>
      </c>
      <c r="B224" s="633"/>
      <c r="C224" s="576" t="s">
        <v>765</v>
      </c>
      <c r="D224" s="642"/>
      <c r="E224" s="642"/>
      <c r="F224" s="642"/>
      <c r="G224" s="642"/>
      <c r="H224" s="642"/>
      <c r="I224" s="642"/>
      <c r="J224" s="642"/>
      <c r="K224" s="642"/>
      <c r="L224" s="642"/>
      <c r="M224" s="643"/>
      <c r="N224" s="642"/>
      <c r="O224" s="642"/>
    </row>
    <row r="225" spans="1:15" s="644" customFormat="1" ht="12" customHeight="1">
      <c r="A225" s="648">
        <v>24.4</v>
      </c>
      <c r="B225" s="595"/>
      <c r="C225" s="637" t="s">
        <v>766</v>
      </c>
      <c r="D225" s="642"/>
      <c r="E225" s="642"/>
      <c r="F225" s="642"/>
      <c r="G225" s="642"/>
      <c r="H225" s="642"/>
      <c r="I225" s="642"/>
      <c r="J225" s="642"/>
      <c r="K225" s="642"/>
      <c r="L225" s="642"/>
      <c r="M225" s="643"/>
      <c r="N225" s="642"/>
      <c r="O225" s="642"/>
    </row>
    <row r="226" spans="1:15" s="560" customFormat="1" ht="22.5" customHeight="1">
      <c r="A226" s="648">
        <v>24.5</v>
      </c>
      <c r="B226" s="633"/>
      <c r="C226" s="638" t="s">
        <v>767</v>
      </c>
      <c r="D226" s="642"/>
      <c r="E226" s="642"/>
      <c r="F226" s="642"/>
      <c r="G226" s="642"/>
      <c r="H226" s="642"/>
      <c r="I226" s="642"/>
      <c r="J226" s="642"/>
      <c r="K226" s="642"/>
      <c r="L226" s="642"/>
      <c r="M226" s="643"/>
      <c r="N226" s="642"/>
      <c r="O226" s="642"/>
    </row>
    <row r="227" spans="1:15" s="560" customFormat="1" ht="12" customHeight="1">
      <c r="A227" s="648">
        <v>24.6</v>
      </c>
      <c r="B227" s="613"/>
      <c r="C227" s="577" t="s">
        <v>768</v>
      </c>
      <c r="D227" s="642"/>
      <c r="E227" s="642"/>
      <c r="F227" s="642"/>
      <c r="G227" s="642"/>
      <c r="H227" s="642"/>
      <c r="I227" s="642"/>
      <c r="J227" s="642"/>
      <c r="K227" s="642"/>
      <c r="L227" s="642"/>
      <c r="M227" s="643"/>
      <c r="N227" s="642"/>
      <c r="O227" s="642"/>
    </row>
    <row r="228" spans="1:15" s="560" customFormat="1" ht="12" customHeight="1">
      <c r="A228" s="648">
        <v>24.7</v>
      </c>
      <c r="B228" s="613"/>
      <c r="C228" s="625" t="s">
        <v>769</v>
      </c>
      <c r="D228" s="642"/>
      <c r="E228" s="642"/>
      <c r="F228" s="642"/>
      <c r="G228" s="642"/>
      <c r="H228" s="642"/>
      <c r="I228" s="642"/>
      <c r="J228" s="642"/>
      <c r="K228" s="642"/>
      <c r="L228" s="642"/>
      <c r="M228" s="643"/>
      <c r="N228" s="642"/>
      <c r="O228" s="642"/>
    </row>
    <row r="229" spans="1:15" s="560" customFormat="1" ht="12" customHeight="1">
      <c r="A229" s="648">
        <v>24.8</v>
      </c>
      <c r="B229" s="613"/>
      <c r="C229" s="577" t="s">
        <v>770</v>
      </c>
      <c r="D229" s="642"/>
      <c r="E229" s="642"/>
      <c r="F229" s="642"/>
      <c r="G229" s="642"/>
      <c r="H229" s="642"/>
      <c r="I229" s="642"/>
      <c r="J229" s="642"/>
      <c r="K229" s="642"/>
      <c r="L229" s="642"/>
      <c r="M229" s="643"/>
      <c r="N229" s="642"/>
      <c r="O229" s="642"/>
    </row>
    <row r="230" spans="1:15" s="560" customFormat="1" ht="12" customHeight="1">
      <c r="A230" s="648">
        <v>24.9</v>
      </c>
      <c r="B230" s="613"/>
      <c r="C230" s="562" t="s">
        <v>771</v>
      </c>
      <c r="D230" s="642"/>
      <c r="E230" s="642"/>
      <c r="F230" s="642"/>
      <c r="G230" s="642"/>
      <c r="H230" s="642"/>
      <c r="I230" s="642"/>
      <c r="J230" s="642"/>
      <c r="K230" s="642"/>
      <c r="L230" s="642"/>
      <c r="M230" s="643"/>
      <c r="N230" s="642"/>
      <c r="O230" s="642"/>
    </row>
    <row r="231" spans="1:15" s="560" customFormat="1" ht="12" customHeight="1">
      <c r="A231" s="615"/>
      <c r="B231" s="543"/>
      <c r="C231" s="582"/>
      <c r="D231" s="610"/>
      <c r="E231" s="610"/>
      <c r="F231" s="610"/>
      <c r="G231" s="610"/>
      <c r="H231" s="610"/>
      <c r="I231" s="610"/>
      <c r="J231" s="610"/>
      <c r="K231" s="610"/>
      <c r="M231" s="568"/>
    </row>
    <row r="232" spans="1:15" s="560" customFormat="1" ht="22.5" customHeight="1">
      <c r="A232" s="640">
        <v>25</v>
      </c>
      <c r="B232" s="618"/>
      <c r="C232" s="591" t="s">
        <v>772</v>
      </c>
      <c r="D232" s="623"/>
      <c r="E232" s="623"/>
      <c r="F232" s="623"/>
      <c r="G232" s="623"/>
      <c r="H232" s="623"/>
      <c r="I232" s="623"/>
      <c r="J232" s="623"/>
      <c r="K232" s="623"/>
      <c r="M232" s="568"/>
    </row>
    <row r="233" spans="1:15" s="560" customFormat="1" ht="12" customHeight="1">
      <c r="A233" s="648">
        <v>25.1</v>
      </c>
      <c r="B233" s="633"/>
      <c r="C233" s="638" t="s">
        <v>773</v>
      </c>
      <c r="D233" s="642"/>
      <c r="E233" s="642"/>
      <c r="F233" s="642"/>
      <c r="G233" s="642"/>
      <c r="H233" s="642"/>
      <c r="I233" s="642"/>
      <c r="J233" s="642"/>
      <c r="K233" s="642"/>
      <c r="L233" s="642"/>
      <c r="M233" s="643"/>
      <c r="N233" s="642"/>
      <c r="O233" s="642"/>
    </row>
    <row r="234" spans="1:15" s="650" customFormat="1" ht="12" customHeight="1">
      <c r="A234" s="648">
        <v>25.2</v>
      </c>
      <c r="B234" s="633"/>
      <c r="C234" s="576" t="s">
        <v>774</v>
      </c>
      <c r="D234" s="642"/>
      <c r="E234" s="642"/>
      <c r="F234" s="642"/>
      <c r="G234" s="642"/>
      <c r="H234" s="642"/>
      <c r="I234" s="642"/>
      <c r="J234" s="642"/>
      <c r="K234" s="642"/>
      <c r="L234" s="642"/>
      <c r="M234" s="643"/>
      <c r="N234" s="642"/>
      <c r="O234" s="642"/>
    </row>
    <row r="235" spans="1:15" s="644" customFormat="1" ht="12" customHeight="1">
      <c r="A235" s="648">
        <v>25.3</v>
      </c>
      <c r="B235" s="595"/>
      <c r="C235" s="637" t="s">
        <v>775</v>
      </c>
      <c r="D235" s="642"/>
      <c r="E235" s="642"/>
      <c r="F235" s="642"/>
      <c r="G235" s="642"/>
      <c r="H235" s="642"/>
      <c r="I235" s="642"/>
      <c r="J235" s="642"/>
      <c r="K235" s="642"/>
      <c r="L235" s="642"/>
      <c r="M235" s="643"/>
      <c r="N235" s="642"/>
      <c r="O235" s="642"/>
    </row>
    <row r="236" spans="1:15" s="560" customFormat="1" ht="12" customHeight="1">
      <c r="A236" s="648">
        <v>25.4</v>
      </c>
      <c r="B236" s="613"/>
      <c r="C236" s="577" t="s">
        <v>776</v>
      </c>
      <c r="D236" s="642"/>
      <c r="E236" s="642"/>
      <c r="F236" s="642"/>
      <c r="G236" s="642"/>
      <c r="H236" s="642"/>
      <c r="I236" s="642"/>
      <c r="J236" s="642"/>
      <c r="K236" s="642"/>
      <c r="L236" s="642"/>
      <c r="M236" s="643"/>
      <c r="N236" s="642"/>
      <c r="O236" s="642"/>
    </row>
    <row r="237" spans="1:15" s="560" customFormat="1" ht="12" customHeight="1">
      <c r="A237" s="648">
        <v>25.5</v>
      </c>
      <c r="B237" s="613"/>
      <c r="C237" s="625" t="s">
        <v>777</v>
      </c>
      <c r="D237" s="642"/>
      <c r="E237" s="642"/>
      <c r="F237" s="642"/>
      <c r="G237" s="642"/>
      <c r="H237" s="642"/>
      <c r="I237" s="642"/>
      <c r="J237" s="642"/>
      <c r="K237" s="642"/>
      <c r="L237" s="642"/>
      <c r="M237" s="643"/>
      <c r="N237" s="642"/>
      <c r="O237" s="642"/>
    </row>
    <row r="238" spans="1:15" s="560" customFormat="1" ht="12" customHeight="1">
      <c r="A238" s="648">
        <v>25.6</v>
      </c>
      <c r="B238" s="613"/>
      <c r="C238" s="577" t="s">
        <v>778</v>
      </c>
      <c r="D238" s="642"/>
      <c r="E238" s="642"/>
      <c r="F238" s="642"/>
      <c r="G238" s="642"/>
      <c r="H238" s="642"/>
      <c r="I238" s="642"/>
      <c r="J238" s="642"/>
      <c r="K238" s="642"/>
      <c r="L238" s="642"/>
      <c r="M238" s="643"/>
      <c r="N238" s="642"/>
      <c r="O238" s="642"/>
    </row>
    <row r="239" spans="1:15" s="644" customFormat="1" ht="12" customHeight="1">
      <c r="A239" s="648">
        <v>25.7</v>
      </c>
      <c r="B239" s="595"/>
      <c r="C239" s="637" t="s">
        <v>779</v>
      </c>
      <c r="D239" s="642"/>
      <c r="E239" s="642"/>
      <c r="F239" s="642"/>
      <c r="G239" s="642"/>
      <c r="H239" s="642"/>
      <c r="I239" s="642"/>
      <c r="J239" s="642"/>
      <c r="K239" s="642"/>
      <c r="L239" s="642"/>
      <c r="M239" s="643"/>
      <c r="N239" s="642"/>
      <c r="O239" s="642"/>
    </row>
    <row r="240" spans="1:15" s="560" customFormat="1" ht="12" customHeight="1">
      <c r="A240" s="648">
        <v>25.8</v>
      </c>
      <c r="B240" s="613"/>
      <c r="C240" s="577" t="s">
        <v>780</v>
      </c>
      <c r="D240" s="642"/>
      <c r="E240" s="642"/>
      <c r="F240" s="642"/>
      <c r="G240" s="642"/>
      <c r="H240" s="642"/>
      <c r="I240" s="642"/>
      <c r="J240" s="642"/>
      <c r="K240" s="642"/>
      <c r="L240" s="642"/>
      <c r="M240" s="643"/>
      <c r="N240" s="642"/>
      <c r="O240" s="642"/>
    </row>
    <row r="241" spans="1:15" s="560" customFormat="1" ht="12" customHeight="1">
      <c r="A241" s="648">
        <v>25.9</v>
      </c>
      <c r="B241" s="613"/>
      <c r="C241" s="625" t="s">
        <v>781</v>
      </c>
      <c r="D241" s="642"/>
      <c r="E241" s="642"/>
      <c r="F241" s="642"/>
      <c r="G241" s="642"/>
      <c r="H241" s="642"/>
      <c r="I241" s="642"/>
      <c r="J241" s="642"/>
      <c r="K241" s="642"/>
      <c r="L241" s="642"/>
      <c r="M241" s="643"/>
      <c r="N241" s="642"/>
      <c r="O241" s="642"/>
    </row>
    <row r="242" spans="1:15" s="560" customFormat="1" ht="12" customHeight="1">
      <c r="A242" s="651">
        <v>25.1</v>
      </c>
      <c r="B242" s="613"/>
      <c r="C242" s="577" t="s">
        <v>782</v>
      </c>
      <c r="D242" s="642"/>
      <c r="E242" s="642"/>
      <c r="F242" s="642"/>
      <c r="G242" s="642"/>
      <c r="H242" s="642"/>
      <c r="I242" s="642"/>
      <c r="J242" s="642"/>
      <c r="K242" s="642"/>
      <c r="L242" s="642"/>
      <c r="M242" s="643"/>
      <c r="N242" s="642"/>
      <c r="O242" s="642"/>
    </row>
    <row r="243" spans="1:15" s="560" customFormat="1" ht="12" customHeight="1">
      <c r="A243" s="652"/>
      <c r="B243" s="653"/>
      <c r="C243" s="582"/>
      <c r="D243" s="647"/>
      <c r="E243" s="647"/>
      <c r="F243" s="647"/>
      <c r="G243" s="647"/>
      <c r="H243" s="647"/>
      <c r="I243" s="647"/>
      <c r="J243" s="647"/>
      <c r="K243" s="647"/>
      <c r="M243" s="568"/>
    </row>
    <row r="244" spans="1:15" s="560" customFormat="1" ht="12" customHeight="1">
      <c r="A244" s="640">
        <v>26</v>
      </c>
      <c r="B244" s="618"/>
      <c r="C244" s="591" t="s">
        <v>783</v>
      </c>
      <c r="D244" s="623"/>
      <c r="E244" s="623"/>
      <c r="F244" s="623"/>
      <c r="G244" s="623"/>
      <c r="H244" s="623"/>
      <c r="I244" s="623"/>
      <c r="J244" s="623"/>
      <c r="K244" s="623"/>
      <c r="M244" s="568"/>
    </row>
    <row r="245" spans="1:15" s="560" customFormat="1" ht="12" customHeight="1">
      <c r="A245" s="648">
        <v>26.1</v>
      </c>
      <c r="B245" s="618"/>
      <c r="C245" s="654" t="s">
        <v>784</v>
      </c>
      <c r="D245" s="619"/>
      <c r="E245" s="619"/>
      <c r="F245" s="619"/>
      <c r="G245" s="619"/>
      <c r="H245" s="619"/>
      <c r="I245" s="619"/>
      <c r="J245" s="619"/>
      <c r="K245" s="619"/>
      <c r="L245" s="619"/>
      <c r="M245" s="620"/>
      <c r="N245" s="619"/>
      <c r="O245" s="619"/>
    </row>
    <row r="246" spans="1:15" s="560" customFormat="1" ht="12" customHeight="1">
      <c r="A246" s="648">
        <v>26.2</v>
      </c>
      <c r="B246" s="618"/>
      <c r="C246" s="654" t="s">
        <v>785</v>
      </c>
      <c r="D246" s="619"/>
      <c r="E246" s="619"/>
      <c r="F246" s="619"/>
      <c r="G246" s="619"/>
      <c r="H246" s="619"/>
      <c r="I246" s="619"/>
      <c r="J246" s="619"/>
      <c r="K246" s="619"/>
      <c r="L246" s="619"/>
      <c r="M246" s="620"/>
      <c r="N246" s="619"/>
      <c r="O246" s="619"/>
    </row>
    <row r="247" spans="1:15" s="560" customFormat="1" ht="12" customHeight="1">
      <c r="A247" s="648">
        <v>26.3</v>
      </c>
      <c r="B247" s="618"/>
      <c r="C247" s="654" t="s">
        <v>786</v>
      </c>
      <c r="D247" s="619"/>
      <c r="E247" s="619"/>
      <c r="F247" s="619"/>
      <c r="G247" s="619"/>
      <c r="H247" s="619"/>
      <c r="I247" s="619"/>
      <c r="J247" s="619"/>
      <c r="K247" s="619"/>
      <c r="L247" s="619"/>
      <c r="M247" s="620"/>
      <c r="N247" s="619"/>
      <c r="O247" s="619"/>
    </row>
    <row r="248" spans="1:15" s="560" customFormat="1" ht="12" customHeight="1">
      <c r="A248" s="648">
        <v>26.4</v>
      </c>
      <c r="B248" s="618"/>
      <c r="C248" s="654" t="s">
        <v>787</v>
      </c>
      <c r="D248" s="619"/>
      <c r="E248" s="619"/>
      <c r="F248" s="619"/>
      <c r="G248" s="619"/>
      <c r="H248" s="619"/>
      <c r="I248" s="619"/>
      <c r="J248" s="619"/>
      <c r="K248" s="619"/>
      <c r="L248" s="619"/>
      <c r="M248" s="620"/>
      <c r="N248" s="619"/>
      <c r="O248" s="619"/>
    </row>
    <row r="249" spans="1:15" s="560" customFormat="1" ht="12" customHeight="1">
      <c r="A249" s="648">
        <v>26.5</v>
      </c>
      <c r="B249" s="618"/>
      <c r="C249" s="654" t="s">
        <v>788</v>
      </c>
      <c r="D249" s="619"/>
      <c r="E249" s="619"/>
      <c r="F249" s="619"/>
      <c r="G249" s="619"/>
      <c r="H249" s="619"/>
      <c r="I249" s="619"/>
      <c r="J249" s="619"/>
      <c r="K249" s="619"/>
      <c r="L249" s="619"/>
      <c r="M249" s="620"/>
      <c r="N249" s="619"/>
      <c r="O249" s="619"/>
    </row>
    <row r="250" spans="1:15" s="560" customFormat="1" ht="12" customHeight="1">
      <c r="A250" s="648">
        <v>26.6</v>
      </c>
      <c r="B250" s="618"/>
      <c r="C250" s="654" t="s">
        <v>789</v>
      </c>
      <c r="D250" s="619"/>
      <c r="E250" s="619"/>
      <c r="F250" s="619"/>
      <c r="G250" s="619"/>
      <c r="H250" s="619"/>
      <c r="I250" s="619"/>
      <c r="J250" s="619"/>
      <c r="K250" s="619"/>
      <c r="L250" s="619"/>
      <c r="M250" s="620"/>
      <c r="N250" s="619"/>
      <c r="O250" s="619"/>
    </row>
    <row r="251" spans="1:15" s="560" customFormat="1" ht="12" customHeight="1">
      <c r="A251" s="648">
        <v>26.7</v>
      </c>
      <c r="B251" s="618"/>
      <c r="C251" s="654" t="s">
        <v>790</v>
      </c>
      <c r="D251" s="619"/>
      <c r="E251" s="619"/>
      <c r="F251" s="619"/>
      <c r="G251" s="619"/>
      <c r="H251" s="619"/>
      <c r="I251" s="619"/>
      <c r="J251" s="619"/>
      <c r="K251" s="619"/>
      <c r="L251" s="619"/>
      <c r="M251" s="620"/>
      <c r="N251" s="619"/>
      <c r="O251" s="619"/>
    </row>
    <row r="252" spans="1:15" s="560" customFormat="1" ht="12" customHeight="1">
      <c r="A252" s="648">
        <v>26.8</v>
      </c>
      <c r="B252" s="618"/>
      <c r="C252" s="654" t="s">
        <v>791</v>
      </c>
      <c r="D252" s="619"/>
      <c r="E252" s="619"/>
      <c r="F252" s="619"/>
      <c r="G252" s="619"/>
      <c r="H252" s="619"/>
      <c r="I252" s="619"/>
      <c r="J252" s="619"/>
      <c r="K252" s="619"/>
      <c r="L252" s="619"/>
      <c r="M252" s="620"/>
      <c r="N252" s="619"/>
      <c r="O252" s="619"/>
    </row>
    <row r="253" spans="1:15" s="560" customFormat="1" ht="22.5" customHeight="1">
      <c r="A253" s="648">
        <v>26.9</v>
      </c>
      <c r="B253" s="618"/>
      <c r="C253" s="654" t="s">
        <v>792</v>
      </c>
      <c r="D253" s="619"/>
      <c r="E253" s="619"/>
      <c r="F253" s="619"/>
      <c r="G253" s="619"/>
      <c r="H253" s="619"/>
      <c r="I253" s="619"/>
      <c r="J253" s="619"/>
      <c r="K253" s="619"/>
      <c r="L253" s="619"/>
      <c r="M253" s="620"/>
      <c r="N253" s="619"/>
      <c r="O253" s="619"/>
    </row>
    <row r="254" spans="1:15" s="560" customFormat="1" ht="12" customHeight="1">
      <c r="A254" s="651">
        <v>26.1</v>
      </c>
      <c r="B254" s="618"/>
      <c r="C254" s="654" t="s">
        <v>793</v>
      </c>
      <c r="D254" s="619"/>
      <c r="E254" s="619"/>
      <c r="F254" s="619"/>
      <c r="G254" s="619"/>
      <c r="H254" s="619"/>
      <c r="I254" s="619"/>
      <c r="J254" s="619"/>
      <c r="K254" s="619"/>
      <c r="L254" s="619"/>
      <c r="M254" s="620"/>
      <c r="N254" s="619"/>
      <c r="O254" s="619"/>
    </row>
    <row r="255" spans="1:15" s="560" customFormat="1" ht="12" customHeight="1">
      <c r="A255" s="651">
        <v>26.11</v>
      </c>
      <c r="B255" s="618"/>
      <c r="C255" s="576" t="s">
        <v>794</v>
      </c>
      <c r="D255" s="619"/>
      <c r="E255" s="619"/>
      <c r="F255" s="619"/>
      <c r="G255" s="619"/>
      <c r="H255" s="619"/>
      <c r="I255" s="619"/>
      <c r="J255" s="619"/>
      <c r="K255" s="619"/>
      <c r="L255" s="619"/>
      <c r="M255" s="620"/>
      <c r="N255" s="619"/>
      <c r="O255" s="619"/>
    </row>
    <row r="256" spans="1:15" s="560" customFormat="1" ht="12" customHeight="1">
      <c r="A256" s="651">
        <v>26.12</v>
      </c>
      <c r="B256" s="618"/>
      <c r="C256" s="576" t="s">
        <v>795</v>
      </c>
      <c r="D256" s="619"/>
      <c r="E256" s="619"/>
      <c r="F256" s="619"/>
      <c r="G256" s="619"/>
      <c r="H256" s="619"/>
      <c r="I256" s="619"/>
      <c r="J256" s="619"/>
      <c r="K256" s="619"/>
      <c r="L256" s="619"/>
      <c r="M256" s="620"/>
      <c r="N256" s="619"/>
      <c r="O256" s="619"/>
    </row>
    <row r="257" spans="1:15" s="560" customFormat="1" ht="21.75" customHeight="1">
      <c r="A257" s="651">
        <v>26.13</v>
      </c>
      <c r="B257" s="633"/>
      <c r="C257" s="576" t="s">
        <v>796</v>
      </c>
      <c r="D257" s="642"/>
      <c r="E257" s="642"/>
      <c r="F257" s="642"/>
      <c r="G257" s="642"/>
      <c r="H257" s="642"/>
      <c r="I257" s="642"/>
      <c r="J257" s="642"/>
      <c r="K257" s="642"/>
      <c r="L257" s="642"/>
      <c r="M257" s="643"/>
      <c r="N257" s="642"/>
      <c r="O257" s="642"/>
    </row>
    <row r="258" spans="1:15" s="650" customFormat="1" ht="12" customHeight="1">
      <c r="A258" s="651">
        <v>26.14</v>
      </c>
      <c r="B258" s="633"/>
      <c r="C258" s="637" t="s">
        <v>797</v>
      </c>
      <c r="D258" s="642"/>
      <c r="E258" s="642"/>
      <c r="F258" s="642"/>
      <c r="G258" s="642"/>
      <c r="H258" s="642"/>
      <c r="I258" s="642"/>
      <c r="J258" s="642"/>
      <c r="K258" s="642"/>
      <c r="L258" s="642"/>
      <c r="M258" s="643"/>
      <c r="N258" s="642"/>
      <c r="O258" s="642"/>
    </row>
    <row r="259" spans="1:15" s="560" customFormat="1" ht="12" customHeight="1">
      <c r="A259" s="587"/>
      <c r="B259" s="653"/>
      <c r="C259" s="655"/>
      <c r="D259" s="656"/>
      <c r="E259" s="656"/>
      <c r="F259" s="656"/>
      <c r="G259" s="656"/>
      <c r="H259" s="656"/>
      <c r="I259" s="656"/>
      <c r="J259" s="656"/>
      <c r="K259" s="656"/>
      <c r="M259" s="568"/>
    </row>
    <row r="260" spans="1:15" s="560" customFormat="1" ht="26.25" customHeight="1">
      <c r="A260" s="657" t="s">
        <v>888</v>
      </c>
      <c r="B260" s="618"/>
      <c r="C260" s="591" t="s">
        <v>889</v>
      </c>
      <c r="D260" s="658"/>
      <c r="E260" s="658"/>
      <c r="F260" s="658"/>
      <c r="G260" s="658"/>
      <c r="H260" s="658"/>
      <c r="I260" s="658"/>
      <c r="J260" s="658"/>
      <c r="K260" s="658"/>
      <c r="M260" s="568"/>
    </row>
    <row r="261" spans="1:15" s="560" customFormat="1" ht="23.25" customHeight="1">
      <c r="A261" s="640" t="s">
        <v>890</v>
      </c>
      <c r="B261" s="659"/>
      <c r="C261" s="660" t="s">
        <v>801</v>
      </c>
      <c r="D261" s="661"/>
      <c r="E261" s="661"/>
      <c r="F261" s="661"/>
      <c r="G261" s="661"/>
      <c r="H261" s="661"/>
      <c r="I261" s="661"/>
      <c r="J261" s="661"/>
      <c r="K261" s="661"/>
      <c r="L261" s="661"/>
      <c r="M261" s="662"/>
      <c r="N261" s="661"/>
      <c r="O261" s="661"/>
    </row>
    <row r="262" spans="1:15" s="650" customFormat="1" ht="12" customHeight="1">
      <c r="A262" s="648"/>
      <c r="B262" s="633"/>
      <c r="C262" s="637" t="s">
        <v>891</v>
      </c>
      <c r="D262" s="663"/>
      <c r="E262" s="663"/>
      <c r="F262" s="663"/>
      <c r="G262" s="663"/>
      <c r="H262" s="663"/>
      <c r="I262" s="663"/>
      <c r="J262" s="663"/>
      <c r="K262" s="663"/>
      <c r="L262" s="663"/>
      <c r="M262" s="664"/>
      <c r="N262" s="663"/>
      <c r="O262" s="663"/>
    </row>
    <row r="263" spans="1:15" s="644" customFormat="1" ht="12" customHeight="1">
      <c r="A263" s="641"/>
      <c r="B263" s="595"/>
      <c r="C263" s="637" t="s">
        <v>892</v>
      </c>
      <c r="D263" s="663"/>
      <c r="E263" s="663"/>
      <c r="F263" s="663"/>
      <c r="G263" s="663"/>
      <c r="H263" s="663"/>
      <c r="I263" s="663"/>
      <c r="J263" s="663"/>
      <c r="K263" s="663"/>
      <c r="L263" s="663"/>
      <c r="M263" s="664"/>
      <c r="N263" s="663"/>
      <c r="O263" s="663"/>
    </row>
    <row r="264" spans="1:15" s="560" customFormat="1" ht="12" customHeight="1">
      <c r="A264" s="641"/>
      <c r="B264" s="613"/>
      <c r="C264" s="637" t="s">
        <v>893</v>
      </c>
      <c r="D264" s="663"/>
      <c r="E264" s="663"/>
      <c r="F264" s="663"/>
      <c r="G264" s="663"/>
      <c r="H264" s="663"/>
      <c r="I264" s="663"/>
      <c r="J264" s="663"/>
      <c r="K264" s="663"/>
      <c r="L264" s="663"/>
      <c r="M264" s="664"/>
      <c r="N264" s="663"/>
      <c r="O264" s="663"/>
    </row>
    <row r="265" spans="1:15" s="560" customFormat="1" ht="12" customHeight="1">
      <c r="A265" s="578"/>
      <c r="B265" s="613"/>
      <c r="C265" s="638" t="s">
        <v>894</v>
      </c>
      <c r="D265" s="663"/>
      <c r="E265" s="663"/>
      <c r="F265" s="663"/>
      <c r="G265" s="663"/>
      <c r="H265" s="663"/>
      <c r="I265" s="663"/>
      <c r="J265" s="663"/>
      <c r="K265" s="663"/>
      <c r="L265" s="663"/>
      <c r="M265" s="664"/>
      <c r="N265" s="663"/>
      <c r="O265" s="663"/>
    </row>
    <row r="266" spans="1:15" s="560" customFormat="1" ht="12" customHeight="1">
      <c r="A266" s="578"/>
      <c r="B266" s="613"/>
      <c r="C266" s="638" t="s">
        <v>895</v>
      </c>
      <c r="D266" s="663"/>
      <c r="E266" s="663"/>
      <c r="F266" s="663"/>
      <c r="G266" s="663"/>
      <c r="H266" s="663"/>
      <c r="I266" s="663"/>
      <c r="J266" s="663"/>
      <c r="K266" s="663"/>
      <c r="L266" s="663"/>
      <c r="M266" s="664"/>
      <c r="N266" s="663"/>
      <c r="O266" s="663"/>
    </row>
    <row r="267" spans="1:15" s="560" customFormat="1" ht="12" customHeight="1">
      <c r="A267" s="578"/>
      <c r="B267" s="613"/>
      <c r="C267" s="638" t="s">
        <v>896</v>
      </c>
      <c r="D267" s="663"/>
      <c r="E267" s="663"/>
      <c r="F267" s="663"/>
      <c r="G267" s="663"/>
      <c r="H267" s="663"/>
      <c r="I267" s="663"/>
      <c r="J267" s="663"/>
      <c r="K267" s="663"/>
      <c r="L267" s="663"/>
      <c r="M267" s="664"/>
      <c r="N267" s="663"/>
      <c r="O267" s="663"/>
    </row>
    <row r="268" spans="1:15" s="560" customFormat="1" ht="12" customHeight="1">
      <c r="A268" s="615"/>
      <c r="B268" s="543"/>
      <c r="C268" s="582"/>
      <c r="D268" s="665"/>
      <c r="E268" s="665"/>
      <c r="F268" s="665"/>
      <c r="G268" s="665"/>
      <c r="H268" s="665"/>
      <c r="I268" s="665"/>
      <c r="J268" s="665"/>
      <c r="K268" s="665"/>
      <c r="M268" s="568"/>
    </row>
    <row r="269" spans="1:15" s="560" customFormat="1" ht="12" customHeight="1">
      <c r="A269" s="640" t="s">
        <v>897</v>
      </c>
      <c r="B269" s="659"/>
      <c r="C269" s="591" t="s">
        <v>898</v>
      </c>
      <c r="D269" s="586"/>
      <c r="E269" s="586"/>
      <c r="F269" s="586"/>
      <c r="G269" s="586"/>
      <c r="H269" s="586"/>
      <c r="I269" s="586"/>
      <c r="J269" s="586"/>
      <c r="K269" s="586"/>
      <c r="M269" s="568"/>
    </row>
    <row r="270" spans="1:15" s="650" customFormat="1" ht="12" customHeight="1">
      <c r="A270" s="648"/>
      <c r="B270" s="633"/>
      <c r="C270" s="637" t="s">
        <v>899</v>
      </c>
      <c r="D270" s="663"/>
      <c r="E270" s="663"/>
      <c r="F270" s="663"/>
      <c r="G270" s="663"/>
      <c r="H270" s="663"/>
      <c r="I270" s="663"/>
      <c r="J270" s="663"/>
      <c r="K270" s="663"/>
      <c r="L270" s="663"/>
      <c r="M270" s="664"/>
      <c r="N270" s="663"/>
      <c r="O270" s="663"/>
    </row>
    <row r="271" spans="1:15" s="644" customFormat="1" ht="12" customHeight="1">
      <c r="A271" s="641"/>
      <c r="B271" s="595"/>
      <c r="C271" s="637" t="s">
        <v>900</v>
      </c>
      <c r="D271" s="663"/>
      <c r="E271" s="663"/>
      <c r="F271" s="663"/>
      <c r="G271" s="663"/>
      <c r="H271" s="663"/>
      <c r="I271" s="663"/>
      <c r="J271" s="663"/>
      <c r="K271" s="663"/>
      <c r="L271" s="663"/>
      <c r="M271" s="664"/>
      <c r="N271" s="663"/>
      <c r="O271" s="663"/>
    </row>
    <row r="272" spans="1:15" s="560" customFormat="1" ht="12" customHeight="1">
      <c r="A272" s="641"/>
      <c r="B272" s="613"/>
      <c r="C272" s="637" t="s">
        <v>901</v>
      </c>
      <c r="D272" s="663"/>
      <c r="E272" s="663"/>
      <c r="F272" s="663"/>
      <c r="G272" s="663"/>
      <c r="H272" s="663"/>
      <c r="I272" s="663"/>
      <c r="J272" s="663"/>
      <c r="K272" s="663"/>
      <c r="L272" s="663"/>
      <c r="M272" s="664"/>
      <c r="N272" s="663"/>
      <c r="O272" s="663"/>
    </row>
    <row r="273" spans="1:15" s="560" customFormat="1" ht="12" customHeight="1">
      <c r="A273" s="578"/>
      <c r="B273" s="613"/>
      <c r="C273" s="638" t="s">
        <v>902</v>
      </c>
      <c r="D273" s="663"/>
      <c r="E273" s="663"/>
      <c r="F273" s="663"/>
      <c r="G273" s="663"/>
      <c r="H273" s="663"/>
      <c r="I273" s="663"/>
      <c r="J273" s="663"/>
      <c r="K273" s="663"/>
      <c r="L273" s="663"/>
      <c r="M273" s="664"/>
      <c r="N273" s="663"/>
      <c r="O273" s="663"/>
    </row>
    <row r="274" spans="1:15" s="560" customFormat="1" ht="12" customHeight="1">
      <c r="A274" s="578"/>
      <c r="B274" s="613"/>
      <c r="C274" s="638" t="s">
        <v>903</v>
      </c>
      <c r="D274" s="663"/>
      <c r="E274" s="663"/>
      <c r="F274" s="663"/>
      <c r="G274" s="663"/>
      <c r="H274" s="663"/>
      <c r="I274" s="663"/>
      <c r="J274" s="663"/>
      <c r="K274" s="663"/>
      <c r="L274" s="663"/>
      <c r="M274" s="664"/>
      <c r="N274" s="663"/>
      <c r="O274" s="663"/>
    </row>
    <row r="275" spans="1:15" s="560" customFormat="1" ht="12" customHeight="1">
      <c r="A275" s="578"/>
      <c r="B275" s="613"/>
      <c r="C275" s="638" t="s">
        <v>904</v>
      </c>
      <c r="D275" s="663"/>
      <c r="E275" s="663"/>
      <c r="F275" s="663"/>
      <c r="G275" s="663"/>
      <c r="H275" s="663"/>
      <c r="I275" s="663"/>
      <c r="J275" s="663"/>
      <c r="K275" s="663"/>
      <c r="L275" s="663"/>
      <c r="M275" s="664"/>
      <c r="N275" s="663"/>
      <c r="O275" s="663"/>
    </row>
    <row r="276" spans="1:15" s="560" customFormat="1" ht="12" customHeight="1">
      <c r="A276" s="578"/>
      <c r="B276" s="613"/>
      <c r="C276" s="638" t="s">
        <v>905</v>
      </c>
      <c r="D276" s="663"/>
      <c r="E276" s="663"/>
      <c r="F276" s="663"/>
      <c r="G276" s="663"/>
      <c r="H276" s="663"/>
      <c r="I276" s="663"/>
      <c r="J276" s="663"/>
      <c r="K276" s="663"/>
      <c r="L276" s="663"/>
      <c r="M276" s="664"/>
      <c r="N276" s="663"/>
      <c r="O276" s="663"/>
    </row>
    <row r="277" spans="1:15" s="560" customFormat="1" ht="12" customHeight="1">
      <c r="A277" s="615"/>
      <c r="B277" s="543"/>
      <c r="C277" s="582"/>
      <c r="D277" s="665"/>
      <c r="E277" s="665"/>
      <c r="F277" s="665"/>
      <c r="G277" s="665"/>
      <c r="H277" s="665"/>
      <c r="I277" s="665"/>
      <c r="J277" s="665"/>
      <c r="K277" s="665"/>
      <c r="M277" s="568"/>
    </row>
    <row r="278" spans="1:15" s="560" customFormat="1" ht="11.25" customHeight="1">
      <c r="A278" s="640" t="s">
        <v>906</v>
      </c>
      <c r="B278" s="618"/>
      <c r="C278" s="591" t="s">
        <v>907</v>
      </c>
      <c r="D278" s="586"/>
      <c r="E278" s="586"/>
      <c r="F278" s="586"/>
      <c r="G278" s="586"/>
      <c r="H278" s="586"/>
      <c r="I278" s="586"/>
      <c r="J278" s="586"/>
      <c r="K278" s="586"/>
      <c r="M278" s="568"/>
    </row>
    <row r="279" spans="1:15" s="560" customFormat="1" ht="12" customHeight="1">
      <c r="A279" s="640"/>
      <c r="B279" s="659"/>
      <c r="C279" s="638" t="s">
        <v>908</v>
      </c>
      <c r="D279" s="663"/>
      <c r="E279" s="663"/>
      <c r="F279" s="663"/>
      <c r="G279" s="663"/>
      <c r="H279" s="663"/>
      <c r="I279" s="663"/>
      <c r="J279" s="663"/>
      <c r="K279" s="663"/>
      <c r="L279" s="663"/>
      <c r="M279" s="664"/>
      <c r="N279" s="663"/>
      <c r="O279" s="663"/>
    </row>
    <row r="280" spans="1:15" ht="12" customHeight="1">
      <c r="A280" s="640"/>
      <c r="B280" s="659"/>
      <c r="C280" s="638" t="s">
        <v>909</v>
      </c>
      <c r="D280" s="663"/>
      <c r="E280" s="663"/>
      <c r="F280" s="663"/>
      <c r="G280" s="663"/>
      <c r="H280" s="663"/>
      <c r="I280" s="663"/>
      <c r="J280" s="663"/>
      <c r="K280" s="663"/>
      <c r="L280" s="663"/>
      <c r="M280" s="664"/>
      <c r="N280" s="663"/>
      <c r="O280" s="663"/>
    </row>
    <row r="281" spans="1:15" ht="12" customHeight="1">
      <c r="A281" s="640"/>
      <c r="B281" s="659"/>
      <c r="C281" s="638" t="s">
        <v>910</v>
      </c>
      <c r="D281" s="663"/>
      <c r="E281" s="663"/>
      <c r="F281" s="663"/>
      <c r="G281" s="663"/>
      <c r="H281" s="663"/>
      <c r="I281" s="663"/>
      <c r="J281" s="663"/>
      <c r="K281" s="663"/>
      <c r="L281" s="663"/>
      <c r="M281" s="664"/>
      <c r="N281" s="663"/>
      <c r="O281" s="663"/>
    </row>
    <row r="282" spans="1:15" ht="12" customHeight="1">
      <c r="A282" s="640"/>
      <c r="B282" s="659"/>
      <c r="C282" s="638" t="s">
        <v>911</v>
      </c>
      <c r="D282" s="663"/>
      <c r="E282" s="663"/>
      <c r="F282" s="663"/>
      <c r="G282" s="663"/>
      <c r="H282" s="663"/>
      <c r="I282" s="663"/>
      <c r="J282" s="663"/>
      <c r="K282" s="663"/>
      <c r="L282" s="663"/>
      <c r="M282" s="664"/>
      <c r="N282" s="663"/>
      <c r="O282" s="663"/>
    </row>
    <row r="283" spans="1:15" ht="12" customHeight="1">
      <c r="A283" s="640"/>
      <c r="B283" s="659"/>
      <c r="C283" s="638" t="s">
        <v>912</v>
      </c>
      <c r="D283" s="663"/>
      <c r="E283" s="663"/>
      <c r="F283" s="663"/>
      <c r="G283" s="663"/>
      <c r="H283" s="663"/>
      <c r="I283" s="663"/>
      <c r="J283" s="663"/>
      <c r="K283" s="663"/>
      <c r="L283" s="663"/>
      <c r="M283" s="664"/>
      <c r="N283" s="663"/>
      <c r="O283" s="663"/>
    </row>
    <row r="284" spans="1:15" ht="12" customHeight="1">
      <c r="A284" s="640"/>
      <c r="B284" s="659"/>
      <c r="C284" s="638" t="s">
        <v>913</v>
      </c>
      <c r="D284" s="663"/>
      <c r="E284" s="663"/>
      <c r="F284" s="663"/>
      <c r="G284" s="663"/>
      <c r="H284" s="663"/>
      <c r="I284" s="663"/>
      <c r="J284" s="663"/>
      <c r="K284" s="663"/>
      <c r="L284" s="663"/>
      <c r="M284" s="664"/>
      <c r="N284" s="663"/>
      <c r="O284" s="663"/>
    </row>
    <row r="286" spans="1:15" s="560" customFormat="1" ht="11.25" customHeight="1">
      <c r="A286" s="640" t="s">
        <v>914</v>
      </c>
      <c r="B286" s="618"/>
      <c r="C286" s="591" t="s">
        <v>915</v>
      </c>
      <c r="D286" s="586"/>
      <c r="E286" s="586"/>
      <c r="F286" s="586"/>
      <c r="G286" s="586"/>
      <c r="H286" s="586"/>
      <c r="I286" s="586"/>
      <c r="J286" s="586"/>
      <c r="K286" s="586"/>
      <c r="M286" s="568"/>
    </row>
    <row r="287" spans="1:15" s="560" customFormat="1" ht="12" customHeight="1">
      <c r="A287" s="640"/>
      <c r="B287" s="659"/>
      <c r="C287" s="638" t="s">
        <v>916</v>
      </c>
      <c r="D287" s="663"/>
      <c r="E287" s="663"/>
      <c r="F287" s="663"/>
      <c r="G287" s="663"/>
      <c r="H287" s="663"/>
      <c r="I287" s="663"/>
      <c r="J287" s="663"/>
      <c r="K287" s="663"/>
      <c r="L287" s="663"/>
      <c r="M287" s="664"/>
      <c r="N287" s="663"/>
      <c r="O287" s="663"/>
    </row>
    <row r="288" spans="1:15" ht="12" customHeight="1">
      <c r="A288" s="640"/>
      <c r="B288" s="659"/>
      <c r="C288" s="638" t="s">
        <v>917</v>
      </c>
      <c r="D288" s="663"/>
      <c r="E288" s="663"/>
      <c r="F288" s="663"/>
      <c r="G288" s="663"/>
      <c r="H288" s="663"/>
      <c r="I288" s="663"/>
      <c r="J288" s="663"/>
      <c r="K288" s="663"/>
      <c r="L288" s="663"/>
      <c r="M288" s="664"/>
      <c r="N288" s="663"/>
      <c r="O288" s="663"/>
    </row>
    <row r="289" spans="1:15" ht="12" customHeight="1">
      <c r="A289" s="640"/>
      <c r="B289" s="659"/>
      <c r="C289" s="638" t="s">
        <v>918</v>
      </c>
      <c r="D289" s="663"/>
      <c r="E289" s="663"/>
      <c r="F289" s="663"/>
      <c r="G289" s="663"/>
      <c r="H289" s="663"/>
      <c r="I289" s="663"/>
      <c r="J289" s="663"/>
      <c r="K289" s="663"/>
      <c r="L289" s="663"/>
      <c r="M289" s="664"/>
      <c r="N289" s="663"/>
      <c r="O289" s="663"/>
    </row>
    <row r="290" spans="1:15" ht="12" customHeight="1">
      <c r="A290" s="640"/>
      <c r="B290" s="659"/>
      <c r="C290" s="638" t="s">
        <v>919</v>
      </c>
      <c r="D290" s="663"/>
      <c r="E290" s="663"/>
      <c r="F290" s="663"/>
      <c r="G290" s="663"/>
      <c r="H290" s="663"/>
      <c r="I290" s="663"/>
      <c r="J290" s="663"/>
      <c r="K290" s="663"/>
      <c r="L290" s="663"/>
      <c r="M290" s="664"/>
      <c r="N290" s="663"/>
      <c r="O290" s="663"/>
    </row>
    <row r="291" spans="1:15" ht="12" customHeight="1">
      <c r="A291" s="640"/>
      <c r="B291" s="659"/>
      <c r="C291" s="638" t="s">
        <v>920</v>
      </c>
      <c r="D291" s="663"/>
      <c r="E291" s="663"/>
      <c r="F291" s="663"/>
      <c r="G291" s="663"/>
      <c r="H291" s="663"/>
      <c r="I291" s="663"/>
      <c r="J291" s="663"/>
      <c r="K291" s="663"/>
      <c r="L291" s="663"/>
      <c r="M291" s="664"/>
      <c r="N291" s="663"/>
      <c r="O291" s="663"/>
    </row>
    <row r="292" spans="1:15" ht="12" customHeight="1">
      <c r="A292" s="640"/>
      <c r="B292" s="659"/>
      <c r="C292" s="638" t="s">
        <v>921</v>
      </c>
      <c r="D292" s="663"/>
      <c r="E292" s="663"/>
      <c r="F292" s="663"/>
      <c r="G292" s="663"/>
      <c r="H292" s="663"/>
      <c r="I292" s="663"/>
      <c r="J292" s="663"/>
      <c r="K292" s="663"/>
      <c r="L292" s="663"/>
      <c r="M292" s="664"/>
      <c r="N292" s="663"/>
      <c r="O292" s="663"/>
    </row>
    <row r="293" spans="1:15" ht="12" customHeight="1">
      <c r="A293" s="640"/>
      <c r="B293" s="659"/>
      <c r="C293" s="638" t="s">
        <v>922</v>
      </c>
      <c r="D293" s="663"/>
      <c r="E293" s="663"/>
      <c r="F293" s="663"/>
      <c r="G293" s="663"/>
      <c r="H293" s="663"/>
      <c r="I293" s="663"/>
      <c r="J293" s="663"/>
      <c r="K293" s="663"/>
      <c r="L293" s="663"/>
      <c r="M293" s="664"/>
      <c r="N293" s="663"/>
      <c r="O293" s="663"/>
    </row>
    <row r="294" spans="1:15" ht="12" customHeight="1">
      <c r="A294" s="666"/>
      <c r="B294" s="635"/>
      <c r="C294" s="582"/>
      <c r="D294" s="667"/>
      <c r="E294" s="667"/>
      <c r="F294" s="667"/>
      <c r="G294" s="667"/>
      <c r="H294" s="667"/>
      <c r="I294" s="667"/>
      <c r="J294" s="667"/>
      <c r="K294" s="667"/>
    </row>
    <row r="295" spans="1:15" s="560" customFormat="1" ht="30" customHeight="1">
      <c r="A295" s="657" t="s">
        <v>923</v>
      </c>
      <c r="B295" s="618"/>
      <c r="C295" s="591" t="s">
        <v>889</v>
      </c>
      <c r="D295" s="658"/>
      <c r="E295" s="658"/>
      <c r="F295" s="658"/>
      <c r="G295" s="658"/>
      <c r="H295" s="658"/>
      <c r="I295" s="658"/>
      <c r="J295" s="658"/>
      <c r="K295" s="658"/>
      <c r="M295" s="568"/>
    </row>
    <row r="296" spans="1:15" s="650" customFormat="1" ht="23.25" customHeight="1">
      <c r="A296" s="640" t="s">
        <v>924</v>
      </c>
      <c r="B296" s="659"/>
      <c r="C296" s="660" t="s">
        <v>925</v>
      </c>
      <c r="D296" s="661"/>
      <c r="E296" s="661"/>
      <c r="F296" s="661"/>
      <c r="G296" s="661"/>
      <c r="H296" s="661"/>
      <c r="I296" s="661"/>
      <c r="J296" s="661"/>
      <c r="K296" s="661"/>
      <c r="L296" s="661"/>
      <c r="M296" s="662"/>
      <c r="N296" s="661"/>
      <c r="O296" s="661"/>
    </row>
    <row r="297" spans="1:15" s="644" customFormat="1" ht="12" customHeight="1">
      <c r="A297" s="648"/>
      <c r="B297" s="633"/>
      <c r="C297" s="637" t="s">
        <v>926</v>
      </c>
      <c r="D297" s="663"/>
      <c r="E297" s="663"/>
      <c r="F297" s="663"/>
      <c r="G297" s="663"/>
      <c r="H297" s="663"/>
      <c r="I297" s="663"/>
      <c r="J297" s="663"/>
      <c r="K297" s="663"/>
      <c r="L297" s="663"/>
      <c r="M297" s="664"/>
      <c r="N297" s="663"/>
      <c r="O297" s="663"/>
    </row>
    <row r="298" spans="1:15" s="560" customFormat="1" ht="12" customHeight="1">
      <c r="A298" s="641"/>
      <c r="B298" s="595"/>
      <c r="C298" s="637" t="s">
        <v>927</v>
      </c>
      <c r="D298" s="663"/>
      <c r="E298" s="663"/>
      <c r="F298" s="663"/>
      <c r="G298" s="663"/>
      <c r="H298" s="663"/>
      <c r="I298" s="663"/>
      <c r="J298" s="663"/>
      <c r="K298" s="663"/>
      <c r="L298" s="663"/>
      <c r="M298" s="664"/>
      <c r="N298" s="663"/>
      <c r="O298" s="663"/>
    </row>
    <row r="299" spans="1:15" ht="12" customHeight="1">
      <c r="A299" s="641"/>
      <c r="B299" s="613"/>
      <c r="C299" s="637" t="s">
        <v>928</v>
      </c>
      <c r="D299" s="663"/>
      <c r="E299" s="663"/>
      <c r="F299" s="663"/>
      <c r="G299" s="663"/>
      <c r="H299" s="663"/>
      <c r="I299" s="663"/>
      <c r="J299" s="663"/>
      <c r="K299" s="663"/>
      <c r="L299" s="663"/>
      <c r="M299" s="664"/>
      <c r="N299" s="663"/>
      <c r="O299" s="663"/>
    </row>
    <row r="300" spans="1:15" ht="12" customHeight="1">
      <c r="A300" s="668"/>
      <c r="B300" s="669"/>
      <c r="C300" s="670"/>
      <c r="D300" s="671"/>
      <c r="E300" s="671"/>
      <c r="F300" s="671"/>
      <c r="G300" s="671"/>
      <c r="H300" s="671"/>
      <c r="I300" s="671"/>
      <c r="J300" s="671"/>
      <c r="K300" s="671"/>
    </row>
    <row r="301" spans="1:15" s="650" customFormat="1" ht="12" customHeight="1">
      <c r="A301" s="640" t="s">
        <v>930</v>
      </c>
      <c r="B301" s="659"/>
      <c r="C301" s="591" t="s">
        <v>931</v>
      </c>
      <c r="D301" s="672"/>
      <c r="E301" s="672"/>
      <c r="F301" s="672"/>
      <c r="G301" s="672"/>
      <c r="H301" s="672"/>
      <c r="I301" s="672"/>
      <c r="J301" s="672"/>
      <c r="K301" s="672"/>
      <c r="M301" s="673"/>
    </row>
    <row r="302" spans="1:15" s="644" customFormat="1" ht="23.25" customHeight="1">
      <c r="A302" s="648"/>
      <c r="B302" s="633"/>
      <c r="C302" s="637" t="s">
        <v>932</v>
      </c>
      <c r="D302" s="663"/>
      <c r="E302" s="663"/>
      <c r="F302" s="663"/>
      <c r="G302" s="663"/>
      <c r="H302" s="663"/>
      <c r="I302" s="663"/>
      <c r="J302" s="663"/>
      <c r="K302" s="663"/>
      <c r="L302" s="663"/>
      <c r="M302" s="664"/>
      <c r="N302" s="663"/>
      <c r="O302" s="663"/>
    </row>
    <row r="303" spans="1:15" s="560" customFormat="1" ht="12" customHeight="1">
      <c r="A303" s="641"/>
      <c r="B303" s="595"/>
      <c r="C303" s="637" t="s">
        <v>927</v>
      </c>
      <c r="D303" s="663"/>
      <c r="E303" s="663"/>
      <c r="F303" s="663"/>
      <c r="G303" s="663"/>
      <c r="H303" s="663"/>
      <c r="I303" s="663"/>
      <c r="J303" s="663"/>
      <c r="K303" s="663"/>
      <c r="L303" s="663"/>
      <c r="M303" s="664"/>
      <c r="N303" s="663"/>
      <c r="O303" s="663"/>
    </row>
    <row r="304" spans="1:15" ht="12" customHeight="1">
      <c r="A304" s="641"/>
      <c r="B304" s="613"/>
      <c r="C304" s="637" t="s">
        <v>928</v>
      </c>
      <c r="D304" s="663"/>
      <c r="E304" s="663"/>
      <c r="F304" s="663"/>
      <c r="G304" s="663"/>
      <c r="H304" s="663"/>
      <c r="I304" s="663"/>
      <c r="J304" s="663"/>
      <c r="K304" s="663"/>
      <c r="L304" s="663"/>
      <c r="M304" s="664"/>
      <c r="N304" s="663"/>
      <c r="O304" s="663"/>
    </row>
    <row r="305" spans="1:15" ht="12" customHeight="1">
      <c r="A305" s="641"/>
      <c r="B305" s="613"/>
      <c r="C305" s="637" t="s">
        <v>928</v>
      </c>
      <c r="D305" s="663"/>
      <c r="E305" s="663"/>
      <c r="F305" s="663"/>
      <c r="G305" s="663"/>
      <c r="H305" s="663"/>
      <c r="I305" s="663"/>
      <c r="J305" s="663"/>
      <c r="K305" s="663"/>
      <c r="L305" s="663"/>
      <c r="M305" s="664"/>
      <c r="N305" s="663"/>
      <c r="O305" s="663"/>
    </row>
    <row r="306" spans="1:15" ht="12" customHeight="1">
      <c r="A306" s="641"/>
      <c r="B306" s="613"/>
      <c r="C306" s="637" t="s">
        <v>933</v>
      </c>
      <c r="D306" s="663"/>
      <c r="E306" s="663"/>
      <c r="F306" s="663"/>
      <c r="G306" s="663"/>
      <c r="H306" s="663"/>
      <c r="I306" s="663"/>
      <c r="J306" s="663"/>
      <c r="K306" s="663"/>
      <c r="L306" s="663"/>
      <c r="M306" s="664"/>
      <c r="N306" s="663"/>
      <c r="O306" s="663"/>
    </row>
    <row r="307" spans="1:15" ht="12" customHeight="1">
      <c r="A307" s="641"/>
      <c r="B307" s="613"/>
      <c r="C307" s="637" t="s">
        <v>934</v>
      </c>
      <c r="D307" s="663"/>
      <c r="E307" s="663"/>
      <c r="F307" s="663"/>
      <c r="G307" s="663"/>
      <c r="H307" s="663"/>
      <c r="I307" s="663"/>
      <c r="J307" s="663"/>
      <c r="K307" s="663"/>
      <c r="L307" s="663"/>
      <c r="M307" s="664"/>
      <c r="N307" s="663"/>
      <c r="O307" s="663"/>
    </row>
    <row r="308" spans="1:15" ht="12" customHeight="1">
      <c r="A308" s="641"/>
      <c r="B308" s="613"/>
      <c r="C308" s="637" t="s">
        <v>935</v>
      </c>
      <c r="D308" s="663"/>
      <c r="E308" s="663"/>
      <c r="F308" s="663"/>
      <c r="G308" s="663"/>
      <c r="H308" s="663"/>
      <c r="I308" s="663"/>
      <c r="J308" s="663"/>
      <c r="K308" s="663"/>
      <c r="L308" s="663"/>
      <c r="M308" s="664"/>
      <c r="N308" s="663"/>
      <c r="O308" s="663"/>
    </row>
    <row r="309" spans="1:15" ht="12" customHeight="1">
      <c r="A309" s="561"/>
      <c r="B309" s="595"/>
      <c r="C309" s="577" t="s">
        <v>936</v>
      </c>
      <c r="D309" s="663"/>
      <c r="E309" s="663"/>
      <c r="F309" s="663"/>
      <c r="G309" s="663"/>
      <c r="H309" s="663"/>
      <c r="I309" s="663"/>
      <c r="J309" s="663"/>
      <c r="K309" s="663"/>
      <c r="L309" s="663"/>
      <c r="M309" s="664"/>
      <c r="N309" s="663"/>
      <c r="O309" s="663"/>
    </row>
    <row r="311" spans="1:15" s="650" customFormat="1" ht="12" customHeight="1">
      <c r="A311" s="640" t="s">
        <v>937</v>
      </c>
      <c r="B311" s="659"/>
      <c r="C311" s="591" t="s">
        <v>938</v>
      </c>
      <c r="D311" s="672"/>
      <c r="E311" s="672"/>
      <c r="F311" s="672"/>
      <c r="G311" s="672"/>
      <c r="H311" s="672"/>
      <c r="I311" s="672"/>
      <c r="J311" s="672"/>
      <c r="K311" s="672"/>
      <c r="M311" s="673"/>
    </row>
    <row r="312" spans="1:15" ht="12" customHeight="1">
      <c r="A312" s="641"/>
      <c r="B312" s="613"/>
      <c r="C312" s="637" t="s">
        <v>939</v>
      </c>
      <c r="D312" s="663"/>
      <c r="E312" s="663"/>
      <c r="F312" s="663"/>
      <c r="G312" s="663"/>
      <c r="H312" s="663"/>
      <c r="I312" s="663"/>
      <c r="J312" s="663"/>
      <c r="K312" s="663"/>
      <c r="L312" s="663"/>
      <c r="M312" s="664"/>
      <c r="N312" s="663"/>
      <c r="O312" s="663"/>
    </row>
    <row r="313" spans="1:15" ht="12" customHeight="1">
      <c r="A313" s="641"/>
      <c r="B313" s="613"/>
      <c r="C313" s="637" t="s">
        <v>940</v>
      </c>
      <c r="D313" s="663"/>
      <c r="E313" s="663"/>
      <c r="F313" s="663"/>
      <c r="G313" s="663"/>
      <c r="H313" s="663"/>
      <c r="I313" s="663"/>
      <c r="J313" s="663"/>
      <c r="K313" s="663"/>
      <c r="L313" s="663"/>
      <c r="M313" s="664"/>
      <c r="N313" s="663"/>
      <c r="O313" s="663"/>
    </row>
    <row r="314" spans="1:15" ht="12" customHeight="1">
      <c r="A314" s="561"/>
      <c r="B314" s="595"/>
      <c r="C314" s="577" t="s">
        <v>941</v>
      </c>
      <c r="D314" s="663"/>
      <c r="E314" s="663"/>
      <c r="F314" s="663"/>
      <c r="G314" s="663"/>
      <c r="H314" s="663"/>
      <c r="I314" s="663"/>
      <c r="J314" s="663"/>
      <c r="K314" s="663"/>
      <c r="L314" s="663"/>
      <c r="M314" s="664"/>
      <c r="N314" s="663"/>
      <c r="O314" s="663"/>
    </row>
    <row r="316" spans="1:15" s="650" customFormat="1" ht="12" customHeight="1">
      <c r="A316" s="674" t="s">
        <v>942</v>
      </c>
      <c r="B316" s="659"/>
      <c r="C316" s="675" t="s">
        <v>943</v>
      </c>
      <c r="D316" s="672"/>
      <c r="E316" s="672"/>
      <c r="F316" s="672"/>
      <c r="G316" s="672"/>
      <c r="H316" s="672"/>
      <c r="I316" s="672"/>
      <c r="J316" s="672"/>
      <c r="K316" s="672"/>
      <c r="M316" s="673"/>
    </row>
    <row r="317" spans="1:15" s="650" customFormat="1" ht="12" customHeight="1">
      <c r="A317" s="640" t="s">
        <v>944</v>
      </c>
      <c r="B317" s="659"/>
      <c r="C317" s="591" t="s">
        <v>945</v>
      </c>
      <c r="D317" s="661"/>
      <c r="E317" s="661"/>
      <c r="F317" s="661"/>
      <c r="G317" s="661"/>
      <c r="H317" s="661"/>
      <c r="I317" s="661"/>
      <c r="J317" s="661"/>
      <c r="K317" s="661"/>
      <c r="L317" s="661"/>
      <c r="M317" s="662"/>
      <c r="N317" s="661"/>
      <c r="O317" s="661"/>
    </row>
    <row r="318" spans="1:15" ht="12" customHeight="1">
      <c r="A318" s="641"/>
      <c r="B318" s="613"/>
      <c r="C318" s="637" t="s">
        <v>946</v>
      </c>
      <c r="D318" s="663"/>
      <c r="E318" s="663"/>
      <c r="F318" s="663"/>
      <c r="G318" s="663"/>
      <c r="H318" s="663"/>
      <c r="I318" s="663"/>
      <c r="J318" s="663"/>
      <c r="K318" s="663"/>
      <c r="L318" s="663"/>
      <c r="M318" s="664"/>
      <c r="N318" s="663"/>
      <c r="O318" s="663"/>
    </row>
    <row r="319" spans="1:15" ht="12" customHeight="1">
      <c r="A319" s="561"/>
      <c r="B319" s="595"/>
      <c r="C319" s="577" t="s">
        <v>947</v>
      </c>
      <c r="D319" s="663"/>
      <c r="E319" s="663"/>
      <c r="F319" s="663"/>
      <c r="G319" s="663"/>
      <c r="H319" s="663"/>
      <c r="I319" s="663"/>
      <c r="J319" s="663"/>
      <c r="K319" s="663"/>
      <c r="L319" s="663"/>
      <c r="M319" s="664"/>
      <c r="N319" s="663"/>
      <c r="O319" s="663"/>
    </row>
    <row r="321" spans="1:15" s="650" customFormat="1" ht="12" customHeight="1">
      <c r="A321" s="640" t="s">
        <v>948</v>
      </c>
      <c r="B321" s="659"/>
      <c r="C321" s="591" t="s">
        <v>949</v>
      </c>
      <c r="D321" s="672"/>
      <c r="E321" s="672"/>
      <c r="F321" s="672"/>
      <c r="G321" s="672"/>
      <c r="H321" s="672"/>
      <c r="I321" s="672"/>
      <c r="J321" s="672"/>
      <c r="K321" s="672"/>
      <c r="L321" s="672"/>
      <c r="M321" s="676"/>
      <c r="N321" s="672"/>
      <c r="O321" s="672"/>
    </row>
    <row r="322" spans="1:15" ht="12" customHeight="1">
      <c r="A322" s="641"/>
      <c r="B322" s="613"/>
      <c r="C322" s="614" t="s">
        <v>950</v>
      </c>
      <c r="D322" s="663"/>
      <c r="E322" s="663"/>
      <c r="F322" s="663"/>
      <c r="G322" s="663"/>
      <c r="H322" s="663"/>
      <c r="I322" s="663"/>
      <c r="J322" s="663"/>
      <c r="K322" s="663"/>
      <c r="L322" s="663"/>
      <c r="M322" s="664"/>
      <c r="N322" s="663"/>
      <c r="O322" s="663"/>
    </row>
    <row r="323" spans="1:15" ht="23.25" customHeight="1">
      <c r="A323" s="641"/>
      <c r="B323" s="613"/>
      <c r="C323" s="637" t="s">
        <v>951</v>
      </c>
      <c r="D323" s="663"/>
      <c r="E323" s="663"/>
      <c r="F323" s="663"/>
      <c r="G323" s="663"/>
      <c r="H323" s="663"/>
      <c r="I323" s="663"/>
      <c r="J323" s="663"/>
      <c r="K323" s="663"/>
      <c r="L323" s="663"/>
      <c r="M323" s="664"/>
      <c r="N323" s="663"/>
      <c r="O323" s="663"/>
    </row>
    <row r="324" spans="1:15" ht="23.25" customHeight="1">
      <c r="A324" s="561"/>
      <c r="B324" s="595"/>
      <c r="C324" s="576" t="s">
        <v>952</v>
      </c>
      <c r="D324" s="663"/>
      <c r="E324" s="663"/>
      <c r="F324" s="663"/>
      <c r="G324" s="663"/>
      <c r="H324" s="663"/>
      <c r="I324" s="663"/>
      <c r="J324" s="663"/>
      <c r="K324" s="663"/>
      <c r="L324" s="663"/>
      <c r="M324" s="664"/>
      <c r="N324" s="663"/>
      <c r="O324" s="663"/>
    </row>
    <row r="325" spans="1:15" ht="12" customHeight="1">
      <c r="A325" s="641"/>
      <c r="B325" s="613"/>
      <c r="C325" s="614" t="s">
        <v>953</v>
      </c>
      <c r="D325" s="663"/>
      <c r="E325" s="663"/>
      <c r="F325" s="663"/>
      <c r="G325" s="663"/>
      <c r="H325" s="663"/>
      <c r="I325" s="663"/>
      <c r="J325" s="663"/>
      <c r="K325" s="663"/>
      <c r="L325" s="663"/>
      <c r="M325" s="664"/>
      <c r="N325" s="663"/>
      <c r="O325" s="663"/>
    </row>
    <row r="326" spans="1:15" ht="12" customHeight="1">
      <c r="A326" s="641"/>
      <c r="B326" s="613"/>
      <c r="C326" s="614" t="s">
        <v>954</v>
      </c>
      <c r="D326" s="663"/>
      <c r="E326" s="663"/>
      <c r="F326" s="663"/>
      <c r="G326" s="663"/>
      <c r="H326" s="663"/>
      <c r="I326" s="663"/>
      <c r="J326" s="663"/>
      <c r="K326" s="663"/>
      <c r="L326" s="663"/>
      <c r="M326" s="664"/>
      <c r="N326" s="663"/>
      <c r="O326" s="663"/>
    </row>
    <row r="327" spans="1:15" ht="23.25" customHeight="1">
      <c r="A327" s="561"/>
      <c r="B327" s="595"/>
      <c r="C327" s="576" t="s">
        <v>955</v>
      </c>
      <c r="D327" s="663"/>
      <c r="E327" s="663"/>
      <c r="F327" s="663"/>
      <c r="G327" s="663"/>
      <c r="H327" s="663"/>
      <c r="I327" s="663"/>
      <c r="J327" s="663"/>
      <c r="K327" s="663"/>
      <c r="L327" s="663"/>
      <c r="M327" s="664"/>
      <c r="N327" s="663"/>
      <c r="O327" s="663"/>
    </row>
    <row r="328" spans="1:15" ht="12" customHeight="1">
      <c r="A328" s="641"/>
      <c r="B328" s="613"/>
      <c r="C328" s="614" t="s">
        <v>956</v>
      </c>
      <c r="D328" s="663"/>
      <c r="E328" s="663"/>
      <c r="F328" s="663"/>
      <c r="G328" s="663"/>
      <c r="H328" s="663"/>
      <c r="I328" s="663"/>
      <c r="J328" s="663"/>
      <c r="K328" s="663"/>
      <c r="L328" s="663"/>
      <c r="M328" s="664"/>
      <c r="N328" s="663"/>
      <c r="O328" s="663"/>
    </row>
    <row r="329" spans="1:15" ht="12" customHeight="1">
      <c r="A329" s="641"/>
      <c r="B329" s="613"/>
      <c r="C329" s="614" t="s">
        <v>957</v>
      </c>
      <c r="D329" s="663"/>
      <c r="E329" s="663"/>
      <c r="F329" s="663"/>
      <c r="G329" s="663"/>
      <c r="H329" s="663"/>
      <c r="I329" s="663"/>
      <c r="J329" s="663"/>
      <c r="K329" s="663"/>
      <c r="L329" s="663"/>
      <c r="M329" s="664"/>
      <c r="N329" s="663"/>
      <c r="O329" s="663"/>
    </row>
    <row r="331" spans="1:15" ht="31.5" customHeight="1"/>
  </sheetData>
  <mergeCells count="1">
    <mergeCell ref="D94:K94"/>
  </mergeCells>
  <phoneticPr fontId="38" type="noConversion"/>
  <pageMargins left="0" right="0" top="0" bottom="0.17" header="0.42" footer="0.17"/>
  <pageSetup orientation="landscape" horizontalDpi="4294967292" verticalDpi="4294967292" r:id="rId1"/>
  <headerFooter alignWithMargins="0"/>
  <rowBreaks count="5" manualBreakCount="5">
    <brk id="40" max="14" man="1"/>
    <brk id="74" max="14" man="1"/>
    <brk id="200" max="14" man="1"/>
    <brk id="277" max="14" man="1"/>
    <brk id="315" max="14" man="1"/>
  </rowBreaks>
  <drawing r:id="rId2"/>
  <legacyDrawing r:id="rId3"/>
</worksheet>
</file>

<file path=xl/worksheets/sheet2.xml><?xml version="1.0" encoding="utf-8"?>
<worksheet xmlns="http://schemas.openxmlformats.org/spreadsheetml/2006/main" xmlns:r="http://schemas.openxmlformats.org/officeDocument/2006/relationships">
  <dimension ref="A1:D529"/>
  <sheetViews>
    <sheetView showGridLines="0" zoomScale="130" workbookViewId="0">
      <selection activeCell="D8" sqref="D8"/>
    </sheetView>
  </sheetViews>
  <sheetFormatPr defaultColWidth="8.85546875" defaultRowHeight="12.75"/>
  <cols>
    <col min="1" max="1" width="16.7109375" style="197" customWidth="1"/>
    <col min="2" max="2" width="25.7109375" style="36" customWidth="1"/>
    <col min="3" max="3" width="16.5703125" style="36" customWidth="1"/>
    <col min="4" max="4" width="25.7109375" style="36" customWidth="1"/>
    <col min="5" max="16384" width="8.85546875" style="36"/>
  </cols>
  <sheetData>
    <row r="1" spans="1:4" s="197" customFormat="1" ht="91.5" customHeight="1"/>
    <row r="2" spans="1:4" ht="38.25" customHeight="1">
      <c r="A2" s="315" t="s">
        <v>1044</v>
      </c>
      <c r="B2" s="316"/>
      <c r="C2" s="315" t="s">
        <v>254</v>
      </c>
      <c r="D2" s="316" t="s">
        <v>1072</v>
      </c>
    </row>
    <row r="3" spans="1:4" s="197" customFormat="1" ht="5.0999999999999996" customHeight="1">
      <c r="A3" s="315"/>
      <c r="B3" s="317"/>
      <c r="C3" s="315"/>
      <c r="D3" s="317"/>
    </row>
    <row r="4" spans="1:4" ht="25.15" customHeight="1">
      <c r="A4" s="315" t="s">
        <v>1045</v>
      </c>
      <c r="B4" s="316" t="s">
        <v>1046</v>
      </c>
      <c r="C4" s="315"/>
      <c r="D4" s="317"/>
    </row>
    <row r="5" spans="1:4" s="197" customFormat="1" ht="5.0999999999999996" customHeight="1">
      <c r="A5" s="318"/>
      <c r="B5" s="318" t="s">
        <v>1046</v>
      </c>
      <c r="C5" s="318"/>
      <c r="D5" s="318"/>
    </row>
    <row r="6" spans="1:4" ht="25.15" customHeight="1">
      <c r="A6" s="315" t="s">
        <v>1047</v>
      </c>
      <c r="B6" s="316"/>
      <c r="C6" s="315" t="s">
        <v>1048</v>
      </c>
      <c r="D6" s="319" t="s">
        <v>1046</v>
      </c>
    </row>
    <row r="7" spans="1:4" s="197" customFormat="1" ht="5.0999999999999996" customHeight="1">
      <c r="A7" s="318"/>
      <c r="B7" s="318"/>
      <c r="C7" s="315"/>
      <c r="D7" s="318"/>
    </row>
    <row r="8" spans="1:4" ht="24.95" customHeight="1">
      <c r="A8" s="315" t="s">
        <v>1049</v>
      </c>
      <c r="B8" s="319">
        <v>41122</v>
      </c>
      <c r="C8" s="320" t="s">
        <v>1050</v>
      </c>
      <c r="D8" s="319">
        <v>41274</v>
      </c>
    </row>
    <row r="9" spans="1:4" ht="15" customHeight="1">
      <c r="A9" s="315" t="s">
        <v>1051</v>
      </c>
      <c r="B9" s="321"/>
      <c r="C9" s="320" t="s">
        <v>1051</v>
      </c>
      <c r="D9" s="321"/>
    </row>
    <row r="10" spans="1:4" s="197" customFormat="1" ht="5.0999999999999996" customHeight="1">
      <c r="A10" s="318"/>
      <c r="B10" s="321"/>
      <c r="C10" s="320"/>
      <c r="D10" s="321"/>
    </row>
    <row r="11" spans="1:4" ht="24.95" customHeight="1">
      <c r="A11" s="315" t="s">
        <v>1052</v>
      </c>
      <c r="B11" s="316"/>
      <c r="C11" s="320" t="s">
        <v>1053</v>
      </c>
      <c r="D11" s="316" t="s">
        <v>1046</v>
      </c>
    </row>
    <row r="12" spans="1:4" s="197" customFormat="1" ht="5.0999999999999996" customHeight="1">
      <c r="A12" s="315"/>
      <c r="B12" s="321"/>
      <c r="C12" s="320" t="s">
        <v>1046</v>
      </c>
      <c r="D12" s="321"/>
    </row>
    <row r="13" spans="1:4" ht="24.95" customHeight="1">
      <c r="A13" s="315" t="s">
        <v>1054</v>
      </c>
      <c r="B13" s="316" t="s">
        <v>1046</v>
      </c>
      <c r="C13" s="326" t="s">
        <v>319</v>
      </c>
      <c r="D13" s="316" t="s">
        <v>1046</v>
      </c>
    </row>
    <row r="14" spans="1:4" ht="24.95" customHeight="1">
      <c r="A14" s="340" t="s">
        <v>375</v>
      </c>
      <c r="B14" s="339"/>
      <c r="C14" s="326" t="s">
        <v>376</v>
      </c>
      <c r="D14" s="323"/>
    </row>
    <row r="15" spans="1:4" ht="24.95" customHeight="1">
      <c r="A15" s="320" t="s">
        <v>377</v>
      </c>
      <c r="B15" s="322"/>
      <c r="C15" s="320"/>
      <c r="D15" s="324"/>
    </row>
    <row r="16" spans="1:4" ht="5.0999999999999996" customHeight="1">
      <c r="A16" s="320"/>
      <c r="B16" s="317"/>
      <c r="C16" s="320"/>
      <c r="D16" s="324"/>
    </row>
    <row r="17" spans="1:4" ht="24.95" customHeight="1">
      <c r="A17" s="315" t="s">
        <v>1055</v>
      </c>
      <c r="B17" s="316" t="s">
        <v>1046</v>
      </c>
      <c r="C17" s="320" t="s">
        <v>1059</v>
      </c>
      <c r="D17" s="316" t="s">
        <v>1046</v>
      </c>
    </row>
    <row r="18" spans="1:4" ht="24.95" customHeight="1">
      <c r="A18" s="315"/>
      <c r="B18" s="322"/>
      <c r="C18" s="325"/>
      <c r="D18" s="317"/>
    </row>
    <row r="19" spans="1:4" ht="24.95" customHeight="1">
      <c r="A19" s="315" t="s">
        <v>1056</v>
      </c>
      <c r="B19" s="316" t="s">
        <v>1046</v>
      </c>
      <c r="C19" s="320" t="s">
        <v>1046</v>
      </c>
      <c r="D19" s="317" t="s">
        <v>1046</v>
      </c>
    </row>
    <row r="20" spans="1:4" ht="24.95" customHeight="1">
      <c r="A20" s="315" t="s">
        <v>378</v>
      </c>
      <c r="B20" s="322"/>
      <c r="C20" s="320"/>
      <c r="D20" s="317" t="s">
        <v>1046</v>
      </c>
    </row>
    <row r="21" spans="1:4" ht="5.0999999999999996" customHeight="1">
      <c r="A21" s="315"/>
      <c r="B21" s="321"/>
      <c r="C21" s="320"/>
      <c r="D21" s="321"/>
    </row>
    <row r="22" spans="1:4" ht="24.95" customHeight="1">
      <c r="A22" s="315" t="s">
        <v>1058</v>
      </c>
      <c r="B22" s="316" t="s">
        <v>1046</v>
      </c>
      <c r="C22" s="325"/>
      <c r="D22" s="325"/>
    </row>
    <row r="23" spans="1:4" ht="24.95" customHeight="1">
      <c r="A23" s="315" t="s">
        <v>547</v>
      </c>
      <c r="B23" s="316"/>
      <c r="C23" s="320"/>
      <c r="D23" s="321"/>
    </row>
    <row r="24" spans="1:4" ht="5.0999999999999996" customHeight="1">
      <c r="A24" s="315"/>
      <c r="B24" s="317"/>
      <c r="C24" s="320"/>
      <c r="D24" s="321"/>
    </row>
    <row r="25" spans="1:4" ht="13.5" customHeight="1">
      <c r="A25" s="318"/>
      <c r="B25" s="320"/>
      <c r="C25" s="320" t="s">
        <v>1046</v>
      </c>
      <c r="D25" s="326" t="s">
        <v>322</v>
      </c>
    </row>
    <row r="26" spans="1:4" ht="24.95" customHeight="1">
      <c r="A26" s="320" t="s">
        <v>1060</v>
      </c>
      <c r="B26" s="853"/>
      <c r="C26" s="854"/>
      <c r="D26" s="327"/>
    </row>
    <row r="27" spans="1:4" ht="24.95" customHeight="1">
      <c r="A27" s="320" t="s">
        <v>1061</v>
      </c>
      <c r="B27" s="853"/>
      <c r="C27" s="854"/>
      <c r="D27" s="327"/>
    </row>
    <row r="28" spans="1:4" ht="24.95" customHeight="1">
      <c r="A28" s="320" t="s">
        <v>1062</v>
      </c>
      <c r="B28" s="853"/>
      <c r="C28" s="854"/>
      <c r="D28" s="327" t="s">
        <v>1046</v>
      </c>
    </row>
    <row r="29" spans="1:4" ht="24.95" customHeight="1">
      <c r="A29" s="320" t="s">
        <v>1063</v>
      </c>
      <c r="B29" s="853"/>
      <c r="C29" s="854"/>
      <c r="D29" s="327"/>
    </row>
    <row r="30" spans="1:4" ht="24.95" customHeight="1">
      <c r="A30" s="320" t="s">
        <v>1064</v>
      </c>
      <c r="B30" s="853"/>
      <c r="C30" s="854"/>
      <c r="D30" s="327"/>
    </row>
    <row r="31" spans="1:4" ht="24.95" customHeight="1">
      <c r="A31" s="315"/>
      <c r="B31" s="325"/>
      <c r="C31" s="325"/>
      <c r="D31" s="325"/>
    </row>
    <row r="32" spans="1:4" s="197" customFormat="1"/>
    <row r="33" s="197" customFormat="1"/>
    <row r="34" s="197" customFormat="1"/>
    <row r="35" s="197" customFormat="1"/>
    <row r="36" s="197" customFormat="1"/>
    <row r="37" s="197" customFormat="1"/>
    <row r="38" s="197" customFormat="1"/>
    <row r="39" s="197" customFormat="1"/>
    <row r="40" s="197" customFormat="1"/>
    <row r="41" s="197" customFormat="1"/>
    <row r="42" s="197" customFormat="1"/>
    <row r="43" s="197" customFormat="1"/>
    <row r="44" s="197" customFormat="1"/>
    <row r="45" s="197" customFormat="1"/>
    <row r="46" s="197" customFormat="1"/>
    <row r="47" s="197" customFormat="1"/>
    <row r="48" s="197" customFormat="1"/>
    <row r="49" s="197" customFormat="1"/>
    <row r="50" s="197" customFormat="1"/>
    <row r="51" s="197" customFormat="1"/>
    <row r="52" s="197" customFormat="1"/>
    <row r="53" s="197" customFormat="1"/>
    <row r="54" s="197" customFormat="1"/>
    <row r="55" s="197" customFormat="1"/>
    <row r="56" s="197" customFormat="1"/>
    <row r="57" s="197" customFormat="1"/>
    <row r="58" s="197" customFormat="1"/>
    <row r="59" s="197" customFormat="1"/>
    <row r="60" s="197" customFormat="1"/>
    <row r="61" s="197" customFormat="1"/>
    <row r="62" s="197" customFormat="1"/>
    <row r="63" s="197" customFormat="1"/>
    <row r="64" s="197" customFormat="1"/>
    <row r="65" s="197" customFormat="1"/>
    <row r="66" s="197" customFormat="1"/>
    <row r="67" s="197" customFormat="1"/>
    <row r="68" s="197" customFormat="1"/>
    <row r="69" s="197" customFormat="1"/>
    <row r="70" s="197" customFormat="1"/>
    <row r="71" s="197" customFormat="1"/>
    <row r="72" s="197" customFormat="1"/>
    <row r="73" s="197" customFormat="1"/>
    <row r="74" s="197" customFormat="1"/>
    <row r="75" s="197" customFormat="1"/>
    <row r="76" s="197" customFormat="1"/>
    <row r="77" s="197" customFormat="1"/>
    <row r="78" s="197" customFormat="1"/>
    <row r="79" s="197" customFormat="1"/>
    <row r="80" s="197" customFormat="1"/>
    <row r="81" s="197" customFormat="1"/>
    <row r="82" s="197" customFormat="1"/>
    <row r="83" s="197" customFormat="1"/>
    <row r="84" s="197" customFormat="1"/>
    <row r="85" s="197" customFormat="1"/>
    <row r="86" s="197" customFormat="1"/>
    <row r="87" s="197" customFormat="1"/>
    <row r="88" s="197" customFormat="1"/>
    <row r="89" s="197" customFormat="1"/>
    <row r="90" s="197" customFormat="1"/>
    <row r="91" s="197" customFormat="1"/>
    <row r="92" s="197" customFormat="1"/>
    <row r="93" s="197" customFormat="1"/>
    <row r="94" s="197" customFormat="1"/>
    <row r="95" s="197" customFormat="1"/>
    <row r="96" s="197" customFormat="1"/>
    <row r="97" s="197" customFormat="1"/>
    <row r="98" s="197" customFormat="1"/>
    <row r="99" s="197" customFormat="1"/>
    <row r="100" s="197" customFormat="1"/>
    <row r="101" s="197" customFormat="1"/>
    <row r="102" s="197" customFormat="1"/>
    <row r="103" s="197" customFormat="1"/>
    <row r="104" s="197" customFormat="1"/>
    <row r="105" s="197" customFormat="1"/>
    <row r="106" s="197" customFormat="1"/>
    <row r="107" s="197" customFormat="1"/>
    <row r="108" s="197" customFormat="1"/>
    <row r="109" s="197" customFormat="1"/>
    <row r="110" s="197" customFormat="1"/>
    <row r="111" s="197" customFormat="1"/>
    <row r="112" s="197" customFormat="1"/>
    <row r="113" s="197" customFormat="1"/>
    <row r="114" s="197" customFormat="1"/>
    <row r="115" s="197" customFormat="1"/>
    <row r="116" s="197" customFormat="1"/>
    <row r="117" s="197" customFormat="1"/>
    <row r="118" s="197" customFormat="1"/>
    <row r="119" s="197" customFormat="1"/>
    <row r="120" s="197" customFormat="1"/>
    <row r="121" s="197" customFormat="1"/>
    <row r="122" s="197" customFormat="1"/>
    <row r="123" s="197" customFormat="1"/>
    <row r="124" s="197" customFormat="1"/>
    <row r="125" s="197" customFormat="1"/>
    <row r="126" s="197" customFormat="1"/>
    <row r="127" s="197" customFormat="1"/>
    <row r="128" s="197" customFormat="1"/>
    <row r="129" s="197" customFormat="1"/>
    <row r="130" s="197" customFormat="1"/>
    <row r="131" s="197" customFormat="1"/>
    <row r="132" s="197" customFormat="1"/>
    <row r="133" s="197" customFormat="1"/>
    <row r="134" s="197" customFormat="1"/>
    <row r="135" s="197" customFormat="1"/>
    <row r="136" s="197" customFormat="1"/>
    <row r="137" s="197" customFormat="1"/>
    <row r="138" s="197" customFormat="1"/>
    <row r="139" s="197" customFormat="1"/>
    <row r="140" s="197" customFormat="1"/>
    <row r="141" s="197" customFormat="1"/>
    <row r="142" s="197" customFormat="1"/>
    <row r="143" s="197" customFormat="1"/>
    <row r="144" s="197" customFormat="1"/>
    <row r="145" s="197" customFormat="1"/>
    <row r="146" s="197" customFormat="1"/>
    <row r="147" s="197" customFormat="1"/>
    <row r="148" s="197" customFormat="1"/>
    <row r="149" s="197" customFormat="1"/>
    <row r="150" s="197" customFormat="1"/>
    <row r="151" s="197" customFormat="1"/>
    <row r="152" s="197" customFormat="1"/>
    <row r="153" s="197" customFormat="1"/>
    <row r="154" s="197" customFormat="1"/>
    <row r="155" s="197" customFormat="1"/>
    <row r="156" s="197" customFormat="1"/>
    <row r="157" s="197" customFormat="1"/>
    <row r="158" s="197" customFormat="1"/>
    <row r="159" s="197" customFormat="1"/>
    <row r="160" s="197" customFormat="1"/>
    <row r="161" s="197" customFormat="1"/>
    <row r="162" s="197" customFormat="1"/>
    <row r="163" s="197" customFormat="1"/>
    <row r="164" s="197" customFormat="1"/>
    <row r="165" s="197" customFormat="1"/>
    <row r="166" s="197" customFormat="1"/>
    <row r="167" s="197" customFormat="1"/>
    <row r="168" s="197" customFormat="1"/>
    <row r="169" s="197" customFormat="1"/>
    <row r="170" s="197" customFormat="1"/>
    <row r="171" s="197" customFormat="1"/>
    <row r="172" s="197" customFormat="1"/>
    <row r="173" s="197" customFormat="1"/>
    <row r="174" s="197" customFormat="1"/>
    <row r="175" s="197" customFormat="1"/>
    <row r="176" s="197" customFormat="1"/>
    <row r="177" s="197" customFormat="1"/>
    <row r="178" s="197" customFormat="1"/>
    <row r="179" s="197" customFormat="1"/>
    <row r="180" s="197" customFormat="1"/>
    <row r="181" s="197" customFormat="1"/>
    <row r="182" s="197" customFormat="1"/>
    <row r="183" s="197" customFormat="1"/>
    <row r="184" s="197" customFormat="1"/>
    <row r="185" s="197" customFormat="1"/>
    <row r="186" s="197" customFormat="1"/>
    <row r="187" s="197" customFormat="1"/>
    <row r="188" s="197" customFormat="1"/>
    <row r="189" s="197" customFormat="1"/>
    <row r="190" s="197" customFormat="1"/>
    <row r="191" s="197" customFormat="1"/>
    <row r="192" s="197" customFormat="1"/>
    <row r="193" s="197" customFormat="1"/>
    <row r="194" s="197" customFormat="1"/>
    <row r="195" s="197" customFormat="1"/>
    <row r="196" s="197" customFormat="1"/>
    <row r="197" s="197" customFormat="1"/>
    <row r="198" s="197" customFormat="1"/>
    <row r="199" s="197" customFormat="1"/>
    <row r="200" s="197" customFormat="1"/>
    <row r="201" s="197" customFormat="1"/>
    <row r="202" s="197" customFormat="1"/>
    <row r="203" s="197" customFormat="1"/>
    <row r="204" s="197" customFormat="1"/>
    <row r="205" s="197" customFormat="1"/>
    <row r="206" s="197" customFormat="1"/>
    <row r="207" s="197" customFormat="1"/>
    <row r="208" s="197" customFormat="1"/>
    <row r="209" s="197" customFormat="1"/>
    <row r="210" s="197" customFormat="1"/>
    <row r="211" s="197" customFormat="1"/>
    <row r="212" s="197" customFormat="1"/>
    <row r="213" s="197" customFormat="1"/>
    <row r="214" s="197" customFormat="1"/>
    <row r="215" s="197" customFormat="1"/>
    <row r="216" s="197" customFormat="1"/>
    <row r="217" s="197" customFormat="1"/>
    <row r="218" s="197" customFormat="1"/>
    <row r="219" s="197" customFormat="1"/>
    <row r="220" s="197" customFormat="1"/>
    <row r="221" s="197" customFormat="1"/>
    <row r="222" s="197" customFormat="1"/>
    <row r="223" s="197" customFormat="1"/>
    <row r="224" s="197" customFormat="1"/>
    <row r="225" s="197" customFormat="1"/>
    <row r="226" s="197" customFormat="1"/>
    <row r="227" s="197" customFormat="1"/>
    <row r="228" s="197" customFormat="1"/>
    <row r="229" s="197" customFormat="1"/>
    <row r="230" s="197" customFormat="1"/>
    <row r="231" s="197" customFormat="1"/>
    <row r="232" s="197" customFormat="1"/>
    <row r="233" s="197" customFormat="1"/>
    <row r="234" s="197" customFormat="1"/>
    <row r="235" s="197" customFormat="1"/>
    <row r="236" s="197" customFormat="1"/>
    <row r="237" s="197" customFormat="1"/>
    <row r="238" s="197" customFormat="1"/>
    <row r="239" s="197" customFormat="1"/>
    <row r="240" s="197" customFormat="1"/>
    <row r="241" s="197" customFormat="1"/>
    <row r="242" s="197" customFormat="1"/>
    <row r="243" s="197" customFormat="1"/>
    <row r="244" s="197" customFormat="1"/>
    <row r="245" s="197" customFormat="1"/>
    <row r="246" s="197" customFormat="1"/>
    <row r="247" s="197" customFormat="1"/>
    <row r="248" s="197" customFormat="1"/>
    <row r="249" s="197" customFormat="1"/>
    <row r="250" s="197" customFormat="1"/>
    <row r="251" s="197" customFormat="1"/>
    <row r="252" s="197" customFormat="1"/>
    <row r="253" s="197" customFormat="1"/>
    <row r="254" s="197" customFormat="1"/>
    <row r="255" s="197" customFormat="1"/>
    <row r="256" s="197" customFormat="1"/>
    <row r="257" s="197" customFormat="1"/>
    <row r="258" s="197" customFormat="1"/>
    <row r="259" s="197" customFormat="1"/>
    <row r="260" s="197" customFormat="1"/>
    <row r="261" s="197" customFormat="1"/>
    <row r="262" s="197" customFormat="1"/>
    <row r="263" s="197" customFormat="1"/>
    <row r="264" s="197" customFormat="1"/>
    <row r="265" s="197" customFormat="1"/>
    <row r="266" s="197" customFormat="1"/>
    <row r="267" s="197" customFormat="1"/>
    <row r="268" s="197" customFormat="1"/>
    <row r="269" s="197" customFormat="1"/>
    <row r="270" s="197" customFormat="1"/>
    <row r="271" s="197" customFormat="1"/>
    <row r="272" s="197" customFormat="1"/>
    <row r="273" s="197" customFormat="1"/>
    <row r="274" s="197" customFormat="1"/>
    <row r="275" s="197" customFormat="1"/>
    <row r="276" s="197" customFormat="1"/>
    <row r="277" s="197" customFormat="1"/>
    <row r="278" s="197" customFormat="1"/>
    <row r="279" s="197" customFormat="1"/>
    <row r="280" s="197" customFormat="1"/>
    <row r="281" s="197" customFormat="1"/>
    <row r="282" s="197" customFormat="1"/>
    <row r="283" s="197" customFormat="1"/>
    <row r="284" s="197" customFormat="1"/>
    <row r="285" s="197" customFormat="1"/>
    <row r="286" s="197" customFormat="1"/>
    <row r="287" s="197" customFormat="1"/>
    <row r="288" s="197" customFormat="1"/>
    <row r="289" s="197" customFormat="1"/>
    <row r="290" s="197" customFormat="1"/>
    <row r="291" s="197" customFormat="1"/>
    <row r="292" s="197" customFormat="1"/>
    <row r="293" s="197" customFormat="1"/>
    <row r="294" s="197" customFormat="1"/>
    <row r="295" s="197" customFormat="1"/>
    <row r="296" s="197" customFormat="1"/>
    <row r="297" s="197" customFormat="1"/>
    <row r="298" s="197" customFormat="1"/>
    <row r="299" s="197" customFormat="1"/>
    <row r="300" s="197" customFormat="1"/>
    <row r="301" s="197" customFormat="1"/>
    <row r="302" s="197" customFormat="1"/>
    <row r="303" s="197" customFormat="1"/>
    <row r="304" s="197" customFormat="1"/>
    <row r="305" s="197" customFormat="1"/>
    <row r="306" s="197" customFormat="1"/>
    <row r="307" s="197" customFormat="1"/>
    <row r="308" s="197" customFormat="1"/>
    <row r="309" s="197" customFormat="1"/>
    <row r="310" s="197" customFormat="1"/>
    <row r="311" s="197" customFormat="1"/>
    <row r="312" s="197" customFormat="1"/>
    <row r="313" s="197" customFormat="1"/>
    <row r="314" s="197" customFormat="1"/>
    <row r="315" s="197" customFormat="1"/>
    <row r="316" s="197" customFormat="1"/>
    <row r="317" s="197" customFormat="1"/>
    <row r="318" s="197" customFormat="1"/>
    <row r="319" s="197" customFormat="1"/>
    <row r="320" s="197" customFormat="1"/>
    <row r="321" s="197" customFormat="1"/>
    <row r="322" s="197" customFormat="1"/>
    <row r="323" s="197" customFormat="1"/>
    <row r="324" s="197" customFormat="1"/>
    <row r="325" s="197" customFormat="1"/>
    <row r="326" s="197" customFormat="1"/>
    <row r="327" s="197" customFormat="1"/>
    <row r="328" s="197" customFormat="1"/>
    <row r="329" s="197" customFormat="1"/>
    <row r="330" s="197" customFormat="1"/>
    <row r="331" s="197" customFormat="1"/>
    <row r="332" s="197" customFormat="1"/>
    <row r="333" s="197" customFormat="1"/>
    <row r="334" s="197" customFormat="1"/>
    <row r="335" s="197" customFormat="1"/>
    <row r="336" s="197" customFormat="1"/>
    <row r="337" s="197" customFormat="1"/>
    <row r="338" s="197" customFormat="1"/>
    <row r="339" s="197" customFormat="1"/>
    <row r="340" s="197" customFormat="1"/>
    <row r="341" s="197" customFormat="1"/>
    <row r="342" s="197" customFormat="1"/>
    <row r="343" s="197" customFormat="1"/>
    <row r="344" s="197" customFormat="1"/>
    <row r="345" s="197" customFormat="1"/>
    <row r="346" s="197" customFormat="1"/>
    <row r="347" s="197" customFormat="1"/>
    <row r="348" s="197" customFormat="1"/>
    <row r="349" s="197" customFormat="1"/>
    <row r="350" s="197" customFormat="1"/>
    <row r="351" s="197" customFormat="1"/>
    <row r="352" s="197" customFormat="1"/>
    <row r="353" s="197" customFormat="1"/>
    <row r="354" s="197" customFormat="1"/>
    <row r="355" s="197" customFormat="1"/>
    <row r="356" s="197" customFormat="1"/>
    <row r="357" s="197" customFormat="1"/>
    <row r="358" s="197" customFormat="1"/>
    <row r="359" s="197" customFormat="1"/>
    <row r="360" s="197" customFormat="1"/>
    <row r="361" s="197" customFormat="1"/>
    <row r="362" s="197" customFormat="1"/>
    <row r="363" s="197" customFormat="1"/>
    <row r="364" s="197" customFormat="1"/>
    <row r="365" s="197" customFormat="1"/>
    <row r="366" s="197" customFormat="1"/>
    <row r="367" s="197" customFormat="1"/>
    <row r="368" s="197" customFormat="1"/>
    <row r="369" s="197" customFormat="1"/>
    <row r="370" s="197" customFormat="1"/>
    <row r="371" s="197" customFormat="1"/>
    <row r="372" s="197" customFormat="1"/>
    <row r="373" s="197" customFormat="1"/>
    <row r="374" s="197" customFormat="1"/>
    <row r="375" s="197" customFormat="1"/>
    <row r="376" s="197" customFormat="1"/>
    <row r="377" s="197" customFormat="1"/>
    <row r="378" s="197" customFormat="1"/>
    <row r="379" s="197" customFormat="1"/>
    <row r="380" s="197" customFormat="1"/>
    <row r="381" s="197" customFormat="1"/>
    <row r="382" s="197" customFormat="1"/>
    <row r="383" s="197" customFormat="1"/>
    <row r="384" s="197" customFormat="1"/>
    <row r="385" s="197" customFormat="1"/>
    <row r="386" s="197" customFormat="1"/>
    <row r="387" s="197" customFormat="1"/>
    <row r="388" s="197" customFormat="1"/>
    <row r="389" s="197" customFormat="1"/>
    <row r="390" s="197" customFormat="1"/>
    <row r="391" s="197" customFormat="1"/>
    <row r="392" s="197" customFormat="1"/>
    <row r="393" s="197" customFormat="1"/>
    <row r="394" s="197" customFormat="1"/>
    <row r="395" s="197" customFormat="1"/>
    <row r="396" s="197" customFormat="1"/>
    <row r="397" s="197" customFormat="1"/>
    <row r="398" s="197" customFormat="1"/>
    <row r="399" s="197" customFormat="1"/>
    <row r="400" s="197" customFormat="1"/>
    <row r="401" s="197" customFormat="1"/>
    <row r="402" s="197" customFormat="1"/>
    <row r="403" s="197" customFormat="1"/>
    <row r="404" s="197" customFormat="1"/>
    <row r="405" s="197" customFormat="1"/>
    <row r="406" s="197" customFormat="1"/>
    <row r="407" s="197" customFormat="1"/>
    <row r="408" s="197" customFormat="1"/>
    <row r="409" s="197" customFormat="1"/>
    <row r="410" s="197" customFormat="1"/>
    <row r="411" s="197" customFormat="1"/>
    <row r="412" s="197" customFormat="1"/>
    <row r="413" s="197" customFormat="1"/>
    <row r="414" s="197" customFormat="1"/>
    <row r="415" s="197" customFormat="1"/>
    <row r="416" s="197" customFormat="1"/>
    <row r="417" s="197" customFormat="1"/>
    <row r="418" s="197" customFormat="1"/>
    <row r="419" s="197" customFormat="1"/>
    <row r="420" s="197" customFormat="1"/>
    <row r="421" s="197" customFormat="1"/>
    <row r="422" s="197" customFormat="1"/>
    <row r="423" s="197" customFormat="1"/>
    <row r="424" s="197" customFormat="1"/>
    <row r="425" s="197" customFormat="1"/>
    <row r="426" s="197" customFormat="1"/>
    <row r="427" s="197" customFormat="1"/>
    <row r="428" s="197" customFormat="1"/>
    <row r="429" s="197" customFormat="1"/>
    <row r="430" s="197" customFormat="1"/>
    <row r="431" s="197" customFormat="1"/>
    <row r="432" s="197" customFormat="1"/>
    <row r="433" s="197" customFormat="1"/>
    <row r="434" s="197" customFormat="1"/>
    <row r="435" s="197" customFormat="1"/>
    <row r="436" s="197" customFormat="1"/>
    <row r="437" s="197" customFormat="1"/>
    <row r="438" s="197" customFormat="1"/>
    <row r="439" s="197" customFormat="1"/>
    <row r="440" s="197" customFormat="1"/>
    <row r="441" s="197" customFormat="1"/>
    <row r="442" s="197" customFormat="1"/>
    <row r="443" s="197" customFormat="1"/>
    <row r="444" s="197" customFormat="1"/>
    <row r="445" s="197" customFormat="1"/>
    <row r="446" s="197" customFormat="1"/>
    <row r="447" s="197" customFormat="1"/>
    <row r="448" s="197" customFormat="1"/>
    <row r="449" s="197" customFormat="1"/>
    <row r="450" s="197" customFormat="1"/>
    <row r="451" s="197" customFormat="1"/>
    <row r="452" s="197" customFormat="1"/>
    <row r="453" s="197" customFormat="1"/>
    <row r="454" s="197" customFormat="1"/>
    <row r="455" s="197" customFormat="1"/>
    <row r="456" s="197" customFormat="1"/>
    <row r="457" s="197" customFormat="1"/>
    <row r="458" s="197" customFormat="1"/>
    <row r="459" s="197" customFormat="1"/>
    <row r="460" s="197" customFormat="1"/>
    <row r="461" s="197" customFormat="1"/>
    <row r="462" s="197" customFormat="1"/>
    <row r="463" s="197" customFormat="1"/>
    <row r="464" s="197" customFormat="1"/>
    <row r="465" s="197" customFormat="1"/>
    <row r="466" s="197" customFormat="1"/>
    <row r="467" s="197" customFormat="1"/>
    <row r="468" s="197" customFormat="1"/>
    <row r="469" s="197" customFormat="1"/>
    <row r="470" s="197" customFormat="1"/>
    <row r="471" s="197" customFormat="1"/>
    <row r="472" s="197" customFormat="1"/>
    <row r="473" s="197" customFormat="1"/>
    <row r="474" s="197" customFormat="1"/>
    <row r="475" s="197" customFormat="1"/>
    <row r="476" s="197" customFormat="1"/>
    <row r="477" s="197" customFormat="1"/>
    <row r="478" s="197" customFormat="1"/>
    <row r="479" s="197" customFormat="1"/>
    <row r="480" s="197" customFormat="1"/>
    <row r="481" s="197" customFormat="1"/>
    <row r="482" s="197" customFormat="1"/>
    <row r="483" s="197" customFormat="1"/>
    <row r="484" s="197" customFormat="1"/>
    <row r="485" s="197" customFormat="1"/>
    <row r="486" s="197" customFormat="1"/>
    <row r="487" s="197" customFormat="1"/>
    <row r="488" s="197" customFormat="1"/>
    <row r="489" s="197" customFormat="1"/>
    <row r="490" s="197" customFormat="1"/>
    <row r="491" s="197" customFormat="1"/>
    <row r="492" s="197" customFormat="1"/>
    <row r="493" s="197" customFormat="1"/>
    <row r="494" s="197" customFormat="1"/>
    <row r="495" s="197" customFormat="1"/>
    <row r="496" s="197" customFormat="1"/>
    <row r="497" s="197" customFormat="1"/>
    <row r="498" s="197" customFormat="1"/>
    <row r="499" s="197" customFormat="1"/>
    <row r="500" s="197" customFormat="1"/>
    <row r="501" s="197" customFormat="1"/>
    <row r="502" s="197" customFormat="1"/>
    <row r="503" s="197" customFormat="1"/>
    <row r="504" s="197" customFormat="1"/>
    <row r="505" s="197" customFormat="1"/>
    <row r="506" s="197" customFormat="1"/>
    <row r="507" s="197" customFormat="1"/>
    <row r="508" s="197" customFormat="1"/>
    <row r="509" s="197" customFormat="1"/>
    <row r="510" s="197" customFormat="1"/>
    <row r="511" s="197" customFormat="1"/>
    <row r="512" s="197" customFormat="1"/>
    <row r="513" s="197" customFormat="1"/>
    <row r="514" s="197" customFormat="1"/>
    <row r="515" s="197" customFormat="1"/>
    <row r="516" s="197" customFormat="1"/>
    <row r="517" s="197" customFormat="1"/>
    <row r="518" s="197" customFormat="1"/>
    <row r="519" s="197" customFormat="1"/>
    <row r="520" s="197" customFormat="1"/>
    <row r="521" s="197" customFormat="1"/>
    <row r="522" s="197" customFormat="1"/>
    <row r="523" s="197" customFormat="1"/>
    <row r="524" s="197" customFormat="1"/>
    <row r="525" s="197" customFormat="1"/>
    <row r="526" s="197" customFormat="1"/>
    <row r="527" s="197" customFormat="1"/>
    <row r="528" s="197" customFormat="1"/>
    <row r="529" s="197" customFormat="1"/>
  </sheetData>
  <sheetProtection password="C5B1" sheet="1"/>
  <mergeCells count="5">
    <mergeCell ref="B30:C30"/>
    <mergeCell ref="B26:C26"/>
    <mergeCell ref="B27:C27"/>
    <mergeCell ref="B28:C28"/>
    <mergeCell ref="B29:C29"/>
  </mergeCells>
  <phoneticPr fontId="0" type="noConversion"/>
  <pageMargins left="0.75" right="0.75" top="0.53" bottom="1" header="0.41" footer="0.5"/>
  <pageSetup orientation="portrait" horizontalDpi="300" verticalDpi="300" r:id="rId1"/>
  <headerFooter alignWithMargins="0">
    <oddFooter>&amp;L&amp;F&amp;C&amp;A&amp;RPage &amp;P</oddFooter>
  </headerFooter>
  <drawing r:id="rId2"/>
</worksheet>
</file>

<file path=xl/worksheets/sheet20.xml><?xml version="1.0" encoding="utf-8"?>
<worksheet xmlns="http://schemas.openxmlformats.org/spreadsheetml/2006/main" xmlns:r="http://schemas.openxmlformats.org/officeDocument/2006/relationships">
  <dimension ref="A1:H338"/>
  <sheetViews>
    <sheetView zoomScale="110" workbookViewId="0">
      <pane ySplit="1" topLeftCell="A2" activePane="bottomLeft" state="frozen"/>
      <selection pane="bottomLeft" sqref="A1:XFD1"/>
    </sheetView>
  </sheetViews>
  <sheetFormatPr defaultColWidth="10.7109375" defaultRowHeight="12" customHeight="1"/>
  <cols>
    <col min="1" max="1" width="5" style="717" bestFit="1" customWidth="1"/>
    <col min="2" max="2" width="67" style="804" customWidth="1"/>
    <col min="3" max="3" width="5.140625" style="679" customWidth="1"/>
    <col min="4" max="4" width="8.7109375" style="680" customWidth="1"/>
    <col min="5" max="5" width="6.5703125" style="679" customWidth="1"/>
    <col min="6" max="6" width="6.28515625" style="679" customWidth="1"/>
    <col min="7" max="16384" width="10.7109375" style="679"/>
  </cols>
  <sheetData>
    <row r="1" spans="1:8" ht="58.5" customHeight="1">
      <c r="A1" s="681" t="s">
        <v>1046</v>
      </c>
      <c r="B1" s="682" t="s">
        <v>958</v>
      </c>
      <c r="C1" s="683" t="s">
        <v>562</v>
      </c>
      <c r="D1" s="684" t="s">
        <v>563</v>
      </c>
      <c r="E1" s="683" t="s">
        <v>885</v>
      </c>
      <c r="F1" s="685" t="s">
        <v>564</v>
      </c>
      <c r="G1" s="686"/>
      <c r="H1" s="687"/>
    </row>
    <row r="2" spans="1:8" ht="11.25" customHeight="1">
      <c r="A2" s="688">
        <v>1</v>
      </c>
      <c r="B2" s="689" t="s">
        <v>565</v>
      </c>
      <c r="C2" s="690"/>
      <c r="D2" s="691"/>
      <c r="E2" s="690"/>
      <c r="F2" s="690"/>
      <c r="G2" s="686"/>
      <c r="H2" s="687"/>
    </row>
    <row r="3" spans="1:8" s="697" customFormat="1" ht="32.25" customHeight="1">
      <c r="A3" s="692">
        <v>1.1000000000000001</v>
      </c>
      <c r="B3" s="694" t="s">
        <v>566</v>
      </c>
      <c r="C3" s="695"/>
      <c r="D3" s="696"/>
      <c r="E3" s="695"/>
      <c r="F3" s="695"/>
    </row>
    <row r="4" spans="1:8" s="697" customFormat="1" ht="22.5" customHeight="1">
      <c r="A4" s="692">
        <v>1.2</v>
      </c>
      <c r="B4" s="694" t="s">
        <v>567</v>
      </c>
      <c r="C4" s="695"/>
      <c r="D4" s="696"/>
      <c r="E4" s="695"/>
      <c r="F4" s="695"/>
    </row>
    <row r="5" spans="1:8" s="697" customFormat="1" ht="11.25" customHeight="1">
      <c r="A5" s="698">
        <v>1.3</v>
      </c>
      <c r="B5" s="699" t="s">
        <v>568</v>
      </c>
      <c r="C5" s="695"/>
      <c r="D5" s="696"/>
      <c r="E5" s="695"/>
      <c r="F5" s="695"/>
    </row>
    <row r="6" spans="1:8" s="697" customFormat="1" ht="11.25" customHeight="1">
      <c r="A6" s="698">
        <v>1.4</v>
      </c>
      <c r="B6" s="699" t="s">
        <v>569</v>
      </c>
      <c r="C6" s="695"/>
      <c r="D6" s="696"/>
      <c r="E6" s="695"/>
      <c r="F6" s="695"/>
    </row>
    <row r="7" spans="1:8" s="700" customFormat="1" ht="11.25" customHeight="1">
      <c r="A7" s="698">
        <v>1.5</v>
      </c>
      <c r="B7" s="699" t="s">
        <v>570</v>
      </c>
      <c r="C7" s="695"/>
      <c r="D7" s="696"/>
      <c r="E7" s="695"/>
      <c r="F7" s="695"/>
    </row>
    <row r="8" spans="1:8" s="697" customFormat="1" ht="11.25" customHeight="1">
      <c r="A8" s="701" t="s">
        <v>1046</v>
      </c>
      <c r="B8" s="702" t="s">
        <v>1046</v>
      </c>
      <c r="C8" s="703"/>
      <c r="D8" s="704"/>
      <c r="E8" s="703"/>
      <c r="F8" s="703"/>
    </row>
    <row r="9" spans="1:8" s="700" customFormat="1" ht="11.25" customHeight="1">
      <c r="A9" s="705">
        <v>2</v>
      </c>
      <c r="B9" s="707" t="s">
        <v>571</v>
      </c>
      <c r="C9" s="703"/>
      <c r="D9" s="704"/>
      <c r="E9" s="703"/>
      <c r="F9" s="703"/>
    </row>
    <row r="10" spans="1:8" s="697" customFormat="1" ht="22.5" customHeight="1">
      <c r="A10" s="692">
        <v>2.1</v>
      </c>
      <c r="B10" s="694" t="s">
        <v>572</v>
      </c>
      <c r="C10" s="695"/>
      <c r="D10" s="696"/>
      <c r="E10" s="695"/>
      <c r="F10" s="695"/>
    </row>
    <row r="11" spans="1:8" s="700" customFormat="1" ht="11.25" customHeight="1">
      <c r="A11" s="698">
        <v>2.2000000000000002</v>
      </c>
      <c r="B11" s="699" t="s">
        <v>573</v>
      </c>
      <c r="C11" s="695"/>
      <c r="D11" s="696"/>
      <c r="E11" s="695"/>
      <c r="F11" s="695"/>
    </row>
    <row r="12" spans="1:8" s="700" customFormat="1" ht="11.25" customHeight="1">
      <c r="A12" s="698">
        <v>2.2999999999999998</v>
      </c>
      <c r="B12" s="699" t="s">
        <v>574</v>
      </c>
      <c r="C12" s="695"/>
      <c r="D12" s="696"/>
      <c r="E12" s="695"/>
      <c r="F12" s="695"/>
    </row>
    <row r="13" spans="1:8" s="700" customFormat="1" ht="11.25" customHeight="1">
      <c r="A13" s="698">
        <v>2.4</v>
      </c>
      <c r="B13" s="699" t="s">
        <v>575</v>
      </c>
      <c r="C13" s="695"/>
      <c r="D13" s="696"/>
      <c r="E13" s="695"/>
      <c r="F13" s="695"/>
    </row>
    <row r="14" spans="1:8" s="697" customFormat="1" ht="11.25" customHeight="1">
      <c r="A14" s="698">
        <v>2.5</v>
      </c>
      <c r="B14" s="699" t="s">
        <v>576</v>
      </c>
      <c r="C14" s="695"/>
      <c r="D14" s="696"/>
      <c r="E14" s="695"/>
      <c r="F14" s="695"/>
    </row>
    <row r="15" spans="1:8" s="697" customFormat="1" ht="22.5" customHeight="1">
      <c r="A15" s="692">
        <v>2.6</v>
      </c>
      <c r="B15" s="694" t="s">
        <v>577</v>
      </c>
      <c r="C15" s="695"/>
      <c r="D15" s="696"/>
      <c r="E15" s="695"/>
      <c r="F15" s="695"/>
    </row>
    <row r="16" spans="1:8" s="700" customFormat="1" ht="11.25" customHeight="1">
      <c r="A16" s="701"/>
      <c r="B16" s="702"/>
      <c r="C16" s="703"/>
      <c r="D16" s="704"/>
      <c r="E16" s="703"/>
      <c r="F16" s="703"/>
    </row>
    <row r="17" spans="1:6" s="697" customFormat="1" ht="11.25" customHeight="1">
      <c r="A17" s="701">
        <v>3</v>
      </c>
      <c r="B17" s="707" t="s">
        <v>578</v>
      </c>
      <c r="C17" s="703"/>
      <c r="D17" s="704"/>
      <c r="E17" s="703"/>
      <c r="F17" s="703"/>
    </row>
    <row r="18" spans="1:6" s="700" customFormat="1" ht="11.25" customHeight="1">
      <c r="A18" s="698">
        <v>3.1</v>
      </c>
      <c r="B18" s="699" t="s">
        <v>579</v>
      </c>
      <c r="C18" s="695"/>
      <c r="D18" s="696"/>
      <c r="E18" s="695"/>
      <c r="F18" s="695"/>
    </row>
    <row r="19" spans="1:6" s="697" customFormat="1" ht="11.25" customHeight="1">
      <c r="A19" s="698">
        <v>3.2</v>
      </c>
      <c r="B19" s="699" t="s">
        <v>580</v>
      </c>
      <c r="C19" s="695"/>
      <c r="D19" s="696"/>
      <c r="E19" s="695"/>
      <c r="F19" s="695"/>
    </row>
    <row r="20" spans="1:6" s="700" customFormat="1" ht="11.25" customHeight="1">
      <c r="A20" s="698">
        <v>3.3</v>
      </c>
      <c r="B20" s="699" t="s">
        <v>581</v>
      </c>
      <c r="C20" s="695"/>
      <c r="D20" s="696"/>
      <c r="E20" s="695"/>
      <c r="F20" s="695"/>
    </row>
    <row r="21" spans="1:6" s="697" customFormat="1" ht="11.25" customHeight="1">
      <c r="A21" s="698">
        <v>3.4</v>
      </c>
      <c r="B21" s="699" t="s">
        <v>582</v>
      </c>
      <c r="C21" s="695"/>
      <c r="D21" s="696"/>
      <c r="E21" s="695"/>
      <c r="F21" s="695"/>
    </row>
    <row r="22" spans="1:6" s="700" customFormat="1" ht="11.25" customHeight="1">
      <c r="A22" s="698">
        <v>3.5</v>
      </c>
      <c r="B22" s="699" t="s">
        <v>583</v>
      </c>
      <c r="C22" s="695"/>
      <c r="D22" s="696"/>
      <c r="E22" s="695"/>
      <c r="F22" s="695"/>
    </row>
    <row r="23" spans="1:6" s="700" customFormat="1" ht="11.25" customHeight="1">
      <c r="A23" s="698">
        <v>3.6</v>
      </c>
      <c r="B23" s="699" t="s">
        <v>584</v>
      </c>
      <c r="C23" s="695"/>
      <c r="D23" s="696"/>
      <c r="E23" s="695"/>
      <c r="F23" s="695"/>
    </row>
    <row r="24" spans="1:6" s="697" customFormat="1" ht="11.25" customHeight="1">
      <c r="A24" s="698">
        <v>3.7</v>
      </c>
      <c r="B24" s="699" t="s">
        <v>585</v>
      </c>
      <c r="C24" s="695"/>
      <c r="D24" s="696"/>
      <c r="E24" s="695"/>
      <c r="F24" s="695"/>
    </row>
    <row r="25" spans="1:6" s="700" customFormat="1" ht="11.25" customHeight="1">
      <c r="A25" s="698">
        <v>3.8</v>
      </c>
      <c r="B25" s="699" t="s">
        <v>586</v>
      </c>
      <c r="C25" s="695"/>
      <c r="D25" s="696"/>
      <c r="E25" s="695"/>
      <c r="F25" s="695"/>
    </row>
    <row r="26" spans="1:6" s="700" customFormat="1" ht="11.25" customHeight="1">
      <c r="A26" s="698">
        <v>3.9</v>
      </c>
      <c r="B26" s="699" t="s">
        <v>587</v>
      </c>
      <c r="C26" s="695"/>
      <c r="D26" s="696"/>
      <c r="E26" s="695"/>
      <c r="F26" s="695"/>
    </row>
    <row r="27" spans="1:6" s="700" customFormat="1" ht="11.25" customHeight="1">
      <c r="A27" s="705"/>
      <c r="B27" s="702"/>
      <c r="C27" s="703"/>
      <c r="D27" s="704"/>
      <c r="E27" s="703"/>
      <c r="F27" s="703"/>
    </row>
    <row r="28" spans="1:6" s="700" customFormat="1" ht="11.25" customHeight="1">
      <c r="A28" s="705">
        <v>4</v>
      </c>
      <c r="B28" s="707" t="s">
        <v>588</v>
      </c>
      <c r="C28" s="703"/>
      <c r="D28" s="704"/>
      <c r="E28" s="703"/>
      <c r="F28" s="703"/>
    </row>
    <row r="29" spans="1:6" s="700" customFormat="1" ht="22.5" customHeight="1">
      <c r="A29" s="698">
        <v>4.0999999999999996</v>
      </c>
      <c r="B29" s="708" t="s">
        <v>589</v>
      </c>
      <c r="C29" s="695"/>
      <c r="D29" s="696"/>
      <c r="E29" s="695"/>
      <c r="F29" s="695"/>
    </row>
    <row r="30" spans="1:6" s="700" customFormat="1" ht="11.25" customHeight="1">
      <c r="A30" s="698">
        <v>4.2</v>
      </c>
      <c r="B30" s="709" t="s">
        <v>590</v>
      </c>
      <c r="C30" s="695"/>
      <c r="D30" s="696"/>
      <c r="E30" s="695"/>
      <c r="F30" s="695"/>
    </row>
    <row r="31" spans="1:6" s="700" customFormat="1" ht="11.25" customHeight="1">
      <c r="A31" s="698">
        <v>4.3</v>
      </c>
      <c r="B31" s="709" t="s">
        <v>591</v>
      </c>
      <c r="C31" s="695"/>
      <c r="D31" s="696"/>
      <c r="E31" s="695"/>
      <c r="F31" s="695"/>
    </row>
    <row r="32" spans="1:6" s="700" customFormat="1" ht="11.25" customHeight="1">
      <c r="A32" s="698">
        <v>4.4000000000000004</v>
      </c>
      <c r="B32" s="709" t="s">
        <v>592</v>
      </c>
      <c r="C32" s="695"/>
      <c r="D32" s="696"/>
      <c r="E32" s="695"/>
      <c r="F32" s="695"/>
    </row>
    <row r="33" spans="1:6" s="700" customFormat="1" ht="11.25" customHeight="1">
      <c r="A33" s="698">
        <v>4.5</v>
      </c>
      <c r="B33" s="709" t="s">
        <v>593</v>
      </c>
      <c r="C33" s="695"/>
      <c r="D33" s="696"/>
      <c r="E33" s="695"/>
      <c r="F33" s="695"/>
    </row>
    <row r="34" spans="1:6" s="700" customFormat="1" ht="11.25" customHeight="1">
      <c r="A34" s="698">
        <v>4.5999999999999996</v>
      </c>
      <c r="B34" s="709" t="s">
        <v>594</v>
      </c>
      <c r="C34" s="695"/>
      <c r="D34" s="696"/>
      <c r="E34" s="695"/>
      <c r="F34" s="695"/>
    </row>
    <row r="35" spans="1:6" s="700" customFormat="1" ht="11.25" customHeight="1">
      <c r="A35" s="710">
        <v>4.7</v>
      </c>
      <c r="B35" s="709" t="s">
        <v>595</v>
      </c>
      <c r="C35" s="695"/>
      <c r="D35" s="696"/>
      <c r="E35" s="695"/>
      <c r="F35" s="695"/>
    </row>
    <row r="36" spans="1:6" s="700" customFormat="1" ht="11.1" customHeight="1">
      <c r="A36" s="698">
        <v>4.8</v>
      </c>
      <c r="B36" s="709" t="s">
        <v>596</v>
      </c>
      <c r="C36" s="695"/>
      <c r="D36" s="696"/>
      <c r="E36" s="695"/>
      <c r="F36" s="695"/>
    </row>
    <row r="37" spans="1:6" s="700" customFormat="1" ht="11.1" customHeight="1">
      <c r="A37" s="698">
        <v>4.9000000000000004</v>
      </c>
      <c r="B37" s="709" t="s">
        <v>597</v>
      </c>
      <c r="C37" s="695"/>
      <c r="D37" s="696"/>
      <c r="E37" s="695"/>
      <c r="F37" s="695"/>
    </row>
    <row r="38" spans="1:6" s="700" customFormat="1" ht="11.25" customHeight="1">
      <c r="A38" s="711">
        <v>4.0999999999999996</v>
      </c>
      <c r="B38" s="709" t="s">
        <v>598</v>
      </c>
      <c r="C38" s="695"/>
      <c r="D38" s="696"/>
      <c r="E38" s="695"/>
      <c r="F38" s="695"/>
    </row>
    <row r="39" spans="1:6" s="700" customFormat="1" ht="11.25" customHeight="1">
      <c r="A39" s="712"/>
      <c r="B39" s="713"/>
      <c r="C39" s="714"/>
      <c r="D39" s="715"/>
      <c r="E39" s="714"/>
      <c r="F39" s="714"/>
    </row>
    <row r="40" spans="1:6" s="700" customFormat="1" ht="11.25" customHeight="1">
      <c r="A40" s="705">
        <v>5</v>
      </c>
      <c r="B40" s="716" t="s">
        <v>599</v>
      </c>
      <c r="C40" s="703"/>
      <c r="D40" s="704"/>
      <c r="E40" s="703"/>
      <c r="F40" s="703"/>
    </row>
    <row r="41" spans="1:6" s="700" customFormat="1" ht="22.5" customHeight="1">
      <c r="A41" s="710">
        <v>5.0999999999999996</v>
      </c>
      <c r="B41" s="708" t="s">
        <v>600</v>
      </c>
      <c r="C41" s="695"/>
      <c r="D41" s="696"/>
      <c r="E41" s="695"/>
      <c r="F41" s="695"/>
    </row>
    <row r="42" spans="1:6" s="700" customFormat="1" ht="11.25" customHeight="1">
      <c r="A42" s="698">
        <v>5.2</v>
      </c>
      <c r="B42" s="709" t="s">
        <v>601</v>
      </c>
      <c r="C42" s="695"/>
      <c r="D42" s="696"/>
      <c r="E42" s="695"/>
      <c r="F42" s="695"/>
    </row>
    <row r="43" spans="1:6" s="700" customFormat="1" ht="11.25" customHeight="1">
      <c r="A43" s="698">
        <v>5.3</v>
      </c>
      <c r="B43" s="709" t="s">
        <v>602</v>
      </c>
      <c r="C43" s="695"/>
      <c r="D43" s="696"/>
      <c r="E43" s="695"/>
      <c r="F43" s="695"/>
    </row>
    <row r="44" spans="1:6" s="700" customFormat="1" ht="12" customHeight="1">
      <c r="A44" s="710">
        <v>5.4</v>
      </c>
      <c r="B44" s="708" t="s">
        <v>603</v>
      </c>
      <c r="C44" s="695"/>
      <c r="D44" s="696"/>
      <c r="E44" s="695"/>
      <c r="F44" s="695"/>
    </row>
    <row r="45" spans="1:6" s="700" customFormat="1" ht="11.25" customHeight="1">
      <c r="A45" s="698">
        <v>5.5</v>
      </c>
      <c r="B45" s="709" t="s">
        <v>604</v>
      </c>
      <c r="C45" s="695"/>
      <c r="D45" s="696"/>
      <c r="E45" s="695"/>
      <c r="F45" s="695"/>
    </row>
    <row r="46" spans="1:6" s="700" customFormat="1" ht="11.25" customHeight="1">
      <c r="A46" s="698">
        <v>5.6</v>
      </c>
      <c r="B46" s="709" t="s">
        <v>605</v>
      </c>
      <c r="C46" s="695"/>
      <c r="D46" s="696"/>
      <c r="E46" s="695"/>
      <c r="F46" s="695"/>
    </row>
    <row r="47" spans="1:6" s="700" customFormat="1" ht="11.25" customHeight="1">
      <c r="A47" s="698">
        <v>5.7</v>
      </c>
      <c r="B47" s="709" t="s">
        <v>606</v>
      </c>
      <c r="C47" s="695"/>
      <c r="D47" s="696"/>
      <c r="E47" s="695"/>
      <c r="F47" s="695"/>
    </row>
    <row r="48" spans="1:6" s="700" customFormat="1" ht="11.25" customHeight="1">
      <c r="A48" s="698">
        <v>5.8</v>
      </c>
      <c r="B48" s="709" t="s">
        <v>607</v>
      </c>
      <c r="C48" s="695"/>
      <c r="D48" s="696"/>
      <c r="E48" s="695"/>
      <c r="F48" s="695"/>
    </row>
    <row r="49" spans="1:6" s="700" customFormat="1" ht="11.25" customHeight="1">
      <c r="A49" s="717"/>
      <c r="B49" s="718"/>
      <c r="C49" s="703"/>
      <c r="D49" s="704"/>
      <c r="E49" s="703"/>
      <c r="F49" s="703"/>
    </row>
    <row r="50" spans="1:6" s="700" customFormat="1" ht="24" customHeight="1">
      <c r="A50" s="706">
        <v>6</v>
      </c>
      <c r="B50" s="719" t="s">
        <v>608</v>
      </c>
      <c r="C50" s="690"/>
      <c r="D50" s="691"/>
      <c r="E50" s="690"/>
      <c r="F50" s="690"/>
    </row>
    <row r="51" spans="1:6" s="700" customFormat="1" ht="22.5" customHeight="1">
      <c r="A51" s="710">
        <v>6.1</v>
      </c>
      <c r="B51" s="708" t="s">
        <v>609</v>
      </c>
      <c r="C51" s="695"/>
      <c r="D51" s="696"/>
      <c r="E51" s="695"/>
      <c r="F51" s="695"/>
    </row>
    <row r="52" spans="1:6" s="700" customFormat="1" ht="22.5" customHeight="1">
      <c r="A52" s="710">
        <v>6.2</v>
      </c>
      <c r="B52" s="708" t="s">
        <v>610</v>
      </c>
      <c r="C52" s="695"/>
      <c r="D52" s="696"/>
      <c r="E52" s="695"/>
      <c r="F52" s="695"/>
    </row>
    <row r="53" spans="1:6" s="700" customFormat="1" ht="11.25" customHeight="1">
      <c r="A53" s="693">
        <v>6.3</v>
      </c>
      <c r="B53" s="709" t="s">
        <v>611</v>
      </c>
      <c r="C53" s="695"/>
      <c r="D53" s="696"/>
      <c r="E53" s="695"/>
      <c r="F53" s="695"/>
    </row>
    <row r="54" spans="1:6" s="700" customFormat="1" ht="11.25" customHeight="1">
      <c r="A54" s="710">
        <v>6.4</v>
      </c>
      <c r="B54" s="709" t="s">
        <v>612</v>
      </c>
      <c r="C54" s="695"/>
      <c r="D54" s="696"/>
      <c r="E54" s="695"/>
      <c r="F54" s="695"/>
    </row>
    <row r="55" spans="1:6" s="700" customFormat="1" ht="22.5" customHeight="1">
      <c r="A55" s="710">
        <v>6.5</v>
      </c>
      <c r="B55" s="708" t="s">
        <v>613</v>
      </c>
      <c r="C55" s="695"/>
      <c r="D55" s="696"/>
      <c r="E55" s="695"/>
      <c r="F55" s="695"/>
    </row>
    <row r="56" spans="1:6" s="700" customFormat="1" ht="11.25" customHeight="1">
      <c r="A56" s="710">
        <v>6.6</v>
      </c>
      <c r="B56" s="708" t="s">
        <v>614</v>
      </c>
      <c r="C56" s="695"/>
      <c r="D56" s="696"/>
      <c r="E56" s="695"/>
      <c r="F56" s="695"/>
    </row>
    <row r="57" spans="1:6" s="700" customFormat="1" ht="22.5" customHeight="1">
      <c r="A57" s="710">
        <v>6.7</v>
      </c>
      <c r="B57" s="708" t="s">
        <v>887</v>
      </c>
      <c r="C57" s="695"/>
      <c r="D57" s="696"/>
      <c r="E57" s="695"/>
      <c r="F57" s="695"/>
    </row>
    <row r="58" spans="1:6" s="700" customFormat="1" ht="10.5" customHeight="1">
      <c r="A58" s="720"/>
      <c r="B58" s="721"/>
      <c r="C58" s="714"/>
      <c r="D58" s="715"/>
      <c r="E58" s="714"/>
      <c r="F58" s="714"/>
    </row>
    <row r="59" spans="1:6" s="697" customFormat="1" ht="24" customHeight="1">
      <c r="A59" s="722">
        <v>7</v>
      </c>
      <c r="B59" s="723" t="s">
        <v>616</v>
      </c>
      <c r="C59" s="724"/>
      <c r="D59" s="725"/>
      <c r="E59" s="724"/>
      <c r="F59" s="724"/>
    </row>
    <row r="60" spans="1:6" s="697" customFormat="1" ht="24" customHeight="1">
      <c r="A60" s="710">
        <v>7.1</v>
      </c>
      <c r="B60" s="708" t="s">
        <v>617</v>
      </c>
      <c r="C60" s="727"/>
      <c r="D60" s="728"/>
      <c r="E60" s="727"/>
      <c r="F60" s="727"/>
    </row>
    <row r="61" spans="1:6" s="697" customFormat="1" ht="11.25" customHeight="1">
      <c r="A61" s="698">
        <v>7.2</v>
      </c>
      <c r="B61" s="709" t="s">
        <v>618</v>
      </c>
      <c r="C61" s="727"/>
      <c r="D61" s="728"/>
      <c r="E61" s="727"/>
      <c r="F61" s="727"/>
    </row>
    <row r="62" spans="1:6" s="697" customFormat="1" ht="11.25" customHeight="1">
      <c r="A62" s="698">
        <v>7.3</v>
      </c>
      <c r="B62" s="709" t="s">
        <v>619</v>
      </c>
      <c r="C62" s="727"/>
      <c r="D62" s="728"/>
      <c r="E62" s="727"/>
      <c r="F62" s="727"/>
    </row>
    <row r="63" spans="1:6" s="697" customFormat="1" ht="11.25" customHeight="1">
      <c r="A63" s="710">
        <v>7.4</v>
      </c>
      <c r="B63" s="708" t="s">
        <v>620</v>
      </c>
      <c r="C63" s="727"/>
      <c r="D63" s="728"/>
      <c r="E63" s="727"/>
      <c r="F63" s="727"/>
    </row>
    <row r="64" spans="1:6" s="697" customFormat="1" ht="11.25" customHeight="1">
      <c r="A64" s="698">
        <v>7.5</v>
      </c>
      <c r="B64" s="708" t="s">
        <v>621</v>
      </c>
      <c r="C64" s="727"/>
      <c r="D64" s="728"/>
      <c r="E64" s="727"/>
      <c r="F64" s="727"/>
    </row>
    <row r="65" spans="1:6" s="697" customFormat="1" ht="24" customHeight="1">
      <c r="A65" s="710">
        <v>7.6</v>
      </c>
      <c r="B65" s="708" t="s">
        <v>622</v>
      </c>
      <c r="C65" s="727"/>
      <c r="D65" s="728"/>
      <c r="E65" s="727"/>
      <c r="F65" s="727"/>
    </row>
    <row r="66" spans="1:6" s="697" customFormat="1" ht="11.25" customHeight="1">
      <c r="A66" s="701"/>
      <c r="B66" s="729"/>
      <c r="C66" s="731"/>
      <c r="D66" s="732"/>
      <c r="E66" s="731"/>
      <c r="F66" s="731"/>
    </row>
    <row r="67" spans="1:6" s="697" customFormat="1" ht="11.25" customHeight="1">
      <c r="A67" s="701">
        <v>8</v>
      </c>
      <c r="B67" s="707" t="s">
        <v>623</v>
      </c>
      <c r="C67" s="731"/>
      <c r="D67" s="732"/>
      <c r="E67" s="731"/>
      <c r="F67" s="731"/>
    </row>
    <row r="68" spans="1:6" s="735" customFormat="1" ht="11.25" customHeight="1">
      <c r="A68" s="733">
        <v>8.1</v>
      </c>
      <c r="B68" s="734" t="s">
        <v>624</v>
      </c>
      <c r="C68" s="727"/>
      <c r="D68" s="728"/>
      <c r="E68" s="727"/>
      <c r="F68" s="727"/>
    </row>
    <row r="69" spans="1:6" s="735" customFormat="1" ht="11.25" customHeight="1">
      <c r="A69" s="733">
        <v>8.1999999999999993</v>
      </c>
      <c r="B69" s="709" t="s">
        <v>625</v>
      </c>
      <c r="C69" s="727"/>
      <c r="D69" s="728"/>
      <c r="E69" s="727"/>
      <c r="F69" s="727"/>
    </row>
    <row r="70" spans="1:6" s="697" customFormat="1" ht="11.25" customHeight="1">
      <c r="A70" s="698">
        <v>8.3000000000000007</v>
      </c>
      <c r="B70" s="709" t="s">
        <v>626</v>
      </c>
      <c r="C70" s="695"/>
      <c r="D70" s="696"/>
      <c r="E70" s="695"/>
      <c r="F70" s="695"/>
    </row>
    <row r="71" spans="1:6" s="697" customFormat="1" ht="23.25" customHeight="1">
      <c r="A71" s="692">
        <v>8.4</v>
      </c>
      <c r="B71" s="736" t="s">
        <v>627</v>
      </c>
      <c r="C71" s="695"/>
      <c r="D71" s="696"/>
      <c r="E71" s="695"/>
      <c r="F71" s="695"/>
    </row>
    <row r="72" spans="1:6" s="697" customFormat="1" ht="11.25" customHeight="1">
      <c r="A72" s="698">
        <v>8.5</v>
      </c>
      <c r="B72" s="709" t="s">
        <v>632</v>
      </c>
      <c r="C72" s="695"/>
      <c r="D72" s="696"/>
      <c r="E72" s="695"/>
      <c r="F72" s="695"/>
    </row>
    <row r="73" spans="1:6" s="697" customFormat="1" ht="11.25" customHeight="1">
      <c r="A73" s="701"/>
      <c r="B73" s="702"/>
      <c r="C73" s="731"/>
      <c r="D73" s="732"/>
      <c r="E73" s="731"/>
      <c r="F73" s="731"/>
    </row>
    <row r="74" spans="1:6" s="697" customFormat="1" ht="11.25" customHeight="1">
      <c r="A74" s="737">
        <v>9</v>
      </c>
      <c r="B74" s="723" t="s">
        <v>633</v>
      </c>
      <c r="C74" s="730"/>
      <c r="D74" s="738"/>
      <c r="E74" s="730"/>
      <c r="F74" s="730"/>
    </row>
    <row r="75" spans="1:6" s="697" customFormat="1" ht="11.25" customHeight="1">
      <c r="A75" s="692">
        <v>9.1</v>
      </c>
      <c r="B75" s="708" t="s">
        <v>634</v>
      </c>
      <c r="C75" s="727"/>
      <c r="D75" s="728"/>
      <c r="E75" s="727"/>
      <c r="F75" s="727"/>
    </row>
    <row r="76" spans="1:6" s="697" customFormat="1" ht="11.25" customHeight="1">
      <c r="A76" s="698">
        <v>9.1999999999999993</v>
      </c>
      <c r="B76" s="709" t="s">
        <v>635</v>
      </c>
      <c r="C76" s="727"/>
      <c r="D76" s="728"/>
      <c r="E76" s="727"/>
      <c r="F76" s="727"/>
    </row>
    <row r="77" spans="1:6" s="697" customFormat="1" ht="11.25" customHeight="1">
      <c r="A77" s="698">
        <v>9.3000000000000007</v>
      </c>
      <c r="B77" s="734" t="s">
        <v>636</v>
      </c>
      <c r="C77" s="727"/>
      <c r="D77" s="728"/>
      <c r="E77" s="727"/>
      <c r="F77" s="727"/>
    </row>
    <row r="78" spans="1:6" s="697" customFormat="1" ht="11.25" customHeight="1">
      <c r="A78" s="698">
        <v>9.4</v>
      </c>
      <c r="B78" s="709" t="s">
        <v>637</v>
      </c>
      <c r="C78" s="727"/>
      <c r="D78" s="728"/>
      <c r="E78" s="727"/>
      <c r="F78" s="727"/>
    </row>
    <row r="79" spans="1:6" s="697" customFormat="1" ht="12" customHeight="1">
      <c r="A79" s="698">
        <v>9.5</v>
      </c>
      <c r="B79" s="709" t="s">
        <v>638</v>
      </c>
      <c r="C79" s="727"/>
      <c r="D79" s="728"/>
      <c r="E79" s="727"/>
      <c r="F79" s="727"/>
    </row>
    <row r="80" spans="1:6" s="697" customFormat="1" ht="12" customHeight="1">
      <c r="A80" s="698">
        <v>9.6</v>
      </c>
      <c r="B80" s="709" t="s">
        <v>639</v>
      </c>
      <c r="C80" s="727"/>
      <c r="D80" s="728"/>
      <c r="E80" s="727"/>
      <c r="F80" s="727"/>
    </row>
    <row r="81" spans="1:6" s="697" customFormat="1" ht="23.25" customHeight="1">
      <c r="A81" s="692">
        <v>9.6999999999999993</v>
      </c>
      <c r="B81" s="736" t="s">
        <v>640</v>
      </c>
      <c r="C81" s="695"/>
      <c r="D81" s="696"/>
      <c r="E81" s="695"/>
      <c r="F81" s="695"/>
    </row>
    <row r="82" spans="1:6" s="697" customFormat="1" ht="12" customHeight="1">
      <c r="A82" s="698">
        <v>9.8000000000000007</v>
      </c>
      <c r="B82" s="709" t="s">
        <v>641</v>
      </c>
      <c r="C82" s="727"/>
      <c r="D82" s="728"/>
      <c r="E82" s="727"/>
      <c r="F82" s="727"/>
    </row>
    <row r="83" spans="1:6" s="697" customFormat="1" ht="12" customHeight="1">
      <c r="A83" s="698">
        <v>9.9</v>
      </c>
      <c r="B83" s="709" t="s">
        <v>642</v>
      </c>
      <c r="C83" s="727"/>
      <c r="D83" s="728"/>
      <c r="E83" s="727"/>
      <c r="F83" s="727"/>
    </row>
    <row r="84" spans="1:6" s="697" customFormat="1" ht="12" customHeight="1">
      <c r="A84" s="711">
        <v>9.1</v>
      </c>
      <c r="B84" s="709" t="s">
        <v>643</v>
      </c>
      <c r="C84" s="727"/>
      <c r="D84" s="728"/>
      <c r="E84" s="727"/>
      <c r="F84" s="727"/>
    </row>
    <row r="85" spans="1:6" s="697" customFormat="1" ht="12" customHeight="1">
      <c r="A85" s="739"/>
      <c r="B85" s="713"/>
      <c r="C85" s="731"/>
      <c r="D85" s="732"/>
      <c r="E85" s="731"/>
      <c r="F85" s="731"/>
    </row>
    <row r="86" spans="1:6" s="697" customFormat="1" ht="11.25" customHeight="1">
      <c r="A86" s="740">
        <v>10</v>
      </c>
      <c r="B86" s="707" t="s">
        <v>644</v>
      </c>
      <c r="C86" s="730"/>
      <c r="D86" s="738"/>
      <c r="E86" s="730"/>
      <c r="F86" s="730"/>
    </row>
    <row r="87" spans="1:6" s="697" customFormat="1" ht="12" customHeight="1">
      <c r="A87" s="710">
        <v>10.1</v>
      </c>
      <c r="B87" s="708" t="s">
        <v>645</v>
      </c>
      <c r="C87" s="727"/>
      <c r="D87" s="728"/>
      <c r="E87" s="727"/>
      <c r="F87" s="727"/>
    </row>
    <row r="88" spans="1:6" s="697" customFormat="1" ht="12" customHeight="1">
      <c r="A88" s="733">
        <v>10.199999999999999</v>
      </c>
      <c r="B88" s="709" t="s">
        <v>646</v>
      </c>
      <c r="C88" s="727"/>
      <c r="D88" s="728"/>
      <c r="E88" s="727"/>
      <c r="F88" s="727"/>
    </row>
    <row r="89" spans="1:6" s="697" customFormat="1" ht="12" customHeight="1">
      <c r="A89" s="710">
        <v>10.3</v>
      </c>
      <c r="B89" s="708" t="s">
        <v>647</v>
      </c>
      <c r="C89" s="727"/>
      <c r="D89" s="728"/>
      <c r="E89" s="727"/>
      <c r="F89" s="727"/>
    </row>
    <row r="90" spans="1:6" s="697" customFormat="1" ht="12" customHeight="1">
      <c r="A90" s="710">
        <v>10.4</v>
      </c>
      <c r="B90" s="708" t="s">
        <v>648</v>
      </c>
      <c r="C90" s="727"/>
      <c r="D90" s="728"/>
      <c r="E90" s="727"/>
      <c r="F90" s="727"/>
    </row>
    <row r="91" spans="1:6" s="697" customFormat="1" ht="12" customHeight="1">
      <c r="A91" s="710">
        <v>10.5</v>
      </c>
      <c r="B91" s="708" t="s">
        <v>649</v>
      </c>
      <c r="C91" s="727"/>
      <c r="D91" s="728"/>
      <c r="E91" s="727"/>
      <c r="F91" s="727"/>
    </row>
    <row r="92" spans="1:6" s="697" customFormat="1" ht="11.1" customHeight="1">
      <c r="A92" s="710">
        <v>10.6</v>
      </c>
      <c r="B92" s="741" t="s">
        <v>650</v>
      </c>
      <c r="C92" s="727"/>
      <c r="D92" s="728"/>
      <c r="E92" s="727"/>
      <c r="F92" s="727"/>
    </row>
    <row r="93" spans="1:6" s="697" customFormat="1" ht="12" customHeight="1">
      <c r="A93" s="739"/>
      <c r="B93" s="718"/>
      <c r="C93" s="731"/>
      <c r="D93" s="732"/>
      <c r="E93" s="731"/>
      <c r="F93" s="731"/>
    </row>
    <row r="94" spans="1:6" s="697" customFormat="1" ht="11.25" customHeight="1">
      <c r="A94" s="742">
        <v>11</v>
      </c>
      <c r="B94" s="723" t="s">
        <v>651</v>
      </c>
      <c r="C94" s="690"/>
      <c r="D94" s="691"/>
      <c r="E94" s="690"/>
      <c r="F94" s="690"/>
    </row>
    <row r="95" spans="1:6" s="697" customFormat="1" ht="11.25" customHeight="1">
      <c r="A95" s="698">
        <v>11.1</v>
      </c>
      <c r="B95" s="708" t="s">
        <v>652</v>
      </c>
      <c r="C95" s="695"/>
      <c r="D95" s="696"/>
      <c r="E95" s="695"/>
      <c r="F95" s="695"/>
    </row>
    <row r="96" spans="1:6" s="697" customFormat="1" ht="11.25" customHeight="1">
      <c r="A96" s="698">
        <v>11.2</v>
      </c>
      <c r="B96" s="708" t="s">
        <v>653</v>
      </c>
      <c r="C96" s="743"/>
      <c r="D96" s="744"/>
      <c r="E96" s="743"/>
      <c r="F96" s="743"/>
    </row>
    <row r="97" spans="1:6" s="697" customFormat="1" ht="11.25" customHeight="1">
      <c r="A97" s="698">
        <v>11.3</v>
      </c>
      <c r="B97" s="708" t="s">
        <v>654</v>
      </c>
      <c r="C97" s="743"/>
      <c r="D97" s="744"/>
      <c r="E97" s="743"/>
      <c r="F97" s="743"/>
    </row>
    <row r="98" spans="1:6" s="697" customFormat="1" ht="11.25" customHeight="1">
      <c r="A98" s="698">
        <v>11.4</v>
      </c>
      <c r="B98" s="708" t="s">
        <v>655</v>
      </c>
      <c r="C98" s="743"/>
      <c r="D98" s="744"/>
      <c r="E98" s="743"/>
      <c r="F98" s="743"/>
    </row>
    <row r="99" spans="1:6" s="697" customFormat="1" ht="11.25" customHeight="1">
      <c r="A99" s="698">
        <v>11.5</v>
      </c>
      <c r="B99" s="745" t="s">
        <v>656</v>
      </c>
      <c r="C99" s="743"/>
      <c r="D99" s="744"/>
      <c r="E99" s="743"/>
      <c r="F99" s="743"/>
    </row>
    <row r="100" spans="1:6" s="697" customFormat="1" ht="11.25" customHeight="1">
      <c r="A100" s="698">
        <v>11.6</v>
      </c>
      <c r="B100" s="708" t="s">
        <v>657</v>
      </c>
      <c r="C100" s="743"/>
      <c r="D100" s="744"/>
      <c r="E100" s="743"/>
      <c r="F100" s="743"/>
    </row>
    <row r="101" spans="1:6" s="697" customFormat="1" ht="11.25" customHeight="1">
      <c r="A101" s="698">
        <v>11.7</v>
      </c>
      <c r="B101" s="708" t="s">
        <v>658</v>
      </c>
      <c r="C101" s="743"/>
      <c r="D101" s="744"/>
      <c r="E101" s="743"/>
      <c r="F101" s="743"/>
    </row>
    <row r="102" spans="1:6" s="697" customFormat="1" ht="11.25" customHeight="1">
      <c r="A102" s="698">
        <v>11.8</v>
      </c>
      <c r="B102" s="708" t="s">
        <v>659</v>
      </c>
      <c r="C102" s="743"/>
      <c r="D102" s="744"/>
      <c r="E102" s="743"/>
      <c r="F102" s="743"/>
    </row>
    <row r="103" spans="1:6" s="697" customFormat="1" ht="11.25" customHeight="1">
      <c r="A103" s="698">
        <v>11.9</v>
      </c>
      <c r="B103" s="708" t="s">
        <v>660</v>
      </c>
      <c r="C103" s="743"/>
      <c r="D103" s="744"/>
      <c r="E103" s="743"/>
      <c r="F103" s="743"/>
    </row>
    <row r="104" spans="1:6" s="697" customFormat="1" ht="11.25" customHeight="1">
      <c r="A104" s="711">
        <v>11.1</v>
      </c>
      <c r="B104" s="708" t="s">
        <v>661</v>
      </c>
      <c r="C104" s="743"/>
      <c r="D104" s="744"/>
      <c r="E104" s="743"/>
      <c r="F104" s="743"/>
    </row>
    <row r="105" spans="1:6" s="697" customFormat="1" ht="11.25" customHeight="1">
      <c r="A105" s="711">
        <v>11.11</v>
      </c>
      <c r="B105" s="708" t="s">
        <v>662</v>
      </c>
      <c r="C105" s="743"/>
      <c r="D105" s="744"/>
      <c r="E105" s="743"/>
      <c r="F105" s="743"/>
    </row>
    <row r="106" spans="1:6" s="697" customFormat="1" ht="11.25" customHeight="1">
      <c r="A106" s="711">
        <v>11.12</v>
      </c>
      <c r="B106" s="708" t="s">
        <v>663</v>
      </c>
      <c r="C106" s="743"/>
      <c r="D106" s="744"/>
      <c r="E106" s="743"/>
      <c r="F106" s="743"/>
    </row>
    <row r="107" spans="1:6" s="697" customFormat="1" ht="12" customHeight="1">
      <c r="A107" s="711">
        <v>11.13</v>
      </c>
      <c r="B107" s="709" t="s">
        <v>664</v>
      </c>
      <c r="C107" s="727"/>
      <c r="D107" s="728"/>
      <c r="E107" s="727"/>
      <c r="F107" s="727"/>
    </row>
    <row r="108" spans="1:6" s="697" customFormat="1" ht="12" customHeight="1">
      <c r="A108" s="711">
        <v>11.14</v>
      </c>
      <c r="B108" s="709" t="s">
        <v>665</v>
      </c>
      <c r="C108" s="727"/>
      <c r="D108" s="728"/>
      <c r="E108" s="727"/>
      <c r="F108" s="727"/>
    </row>
    <row r="109" spans="1:6" s="697" customFormat="1" ht="11.25" customHeight="1">
      <c r="A109" s="711">
        <v>11.15</v>
      </c>
      <c r="B109" s="745" t="s">
        <v>666</v>
      </c>
      <c r="C109" s="743"/>
      <c r="D109" s="744"/>
      <c r="E109" s="743"/>
      <c r="F109" s="743"/>
    </row>
    <row r="110" spans="1:6" s="697" customFormat="1" ht="12" customHeight="1">
      <c r="A110" s="717"/>
      <c r="B110" s="718"/>
      <c r="C110" s="731"/>
      <c r="D110" s="732"/>
      <c r="E110" s="731"/>
      <c r="F110" s="731"/>
    </row>
    <row r="111" spans="1:6" s="697" customFormat="1" ht="12" customHeight="1">
      <c r="A111" s="742">
        <v>12</v>
      </c>
      <c r="B111" s="707" t="s">
        <v>667</v>
      </c>
      <c r="C111" s="724"/>
      <c r="D111" s="725"/>
      <c r="E111" s="724"/>
      <c r="F111" s="724"/>
    </row>
    <row r="112" spans="1:6" s="697" customFormat="1" ht="12" customHeight="1">
      <c r="A112" s="746">
        <v>12.1</v>
      </c>
      <c r="B112" s="745" t="s">
        <v>668</v>
      </c>
      <c r="C112" s="727"/>
      <c r="D112" s="728"/>
      <c r="E112" s="727"/>
      <c r="F112" s="727"/>
    </row>
    <row r="113" spans="1:6" s="697" customFormat="1" ht="12" customHeight="1">
      <c r="A113" s="746">
        <v>12.2</v>
      </c>
      <c r="B113" s="745" t="s">
        <v>669</v>
      </c>
      <c r="C113" s="727"/>
      <c r="D113" s="728"/>
      <c r="E113" s="727"/>
      <c r="F113" s="727"/>
    </row>
    <row r="114" spans="1:6" s="697" customFormat="1" ht="12" customHeight="1">
      <c r="A114" s="746">
        <v>12.3</v>
      </c>
      <c r="B114" s="745" t="s">
        <v>670</v>
      </c>
      <c r="C114" s="727"/>
      <c r="D114" s="728"/>
      <c r="E114" s="727"/>
      <c r="F114" s="727"/>
    </row>
    <row r="115" spans="1:6" s="697" customFormat="1" ht="12" customHeight="1">
      <c r="A115" s="746">
        <v>12.4</v>
      </c>
      <c r="B115" s="745" t="s">
        <v>671</v>
      </c>
      <c r="C115" s="727"/>
      <c r="D115" s="728"/>
      <c r="E115" s="727"/>
      <c r="F115" s="727"/>
    </row>
    <row r="116" spans="1:6" s="697" customFormat="1" ht="12" customHeight="1">
      <c r="A116" s="710">
        <v>12.5</v>
      </c>
      <c r="B116" s="708" t="s">
        <v>672</v>
      </c>
      <c r="C116" s="727"/>
      <c r="D116" s="728"/>
      <c r="E116" s="727"/>
      <c r="F116" s="727"/>
    </row>
    <row r="117" spans="1:6" s="697" customFormat="1" ht="12" customHeight="1">
      <c r="A117" s="698">
        <v>12.6</v>
      </c>
      <c r="B117" s="709" t="s">
        <v>673</v>
      </c>
      <c r="C117" s="727"/>
      <c r="D117" s="728"/>
      <c r="E117" s="727"/>
      <c r="F117" s="727"/>
    </row>
    <row r="118" spans="1:6" s="697" customFormat="1" ht="12" customHeight="1">
      <c r="A118" s="746">
        <v>12.7</v>
      </c>
      <c r="B118" s="745" t="s">
        <v>674</v>
      </c>
      <c r="C118" s="727"/>
      <c r="D118" s="728"/>
      <c r="E118" s="727"/>
      <c r="F118" s="727"/>
    </row>
    <row r="119" spans="1:6" s="697" customFormat="1" ht="12" customHeight="1">
      <c r="A119" s="692">
        <v>12.8</v>
      </c>
      <c r="B119" s="736" t="s">
        <v>675</v>
      </c>
      <c r="C119" s="695"/>
      <c r="D119" s="696"/>
      <c r="E119" s="695"/>
      <c r="F119" s="695"/>
    </row>
    <row r="120" spans="1:6" s="697" customFormat="1" ht="12" customHeight="1">
      <c r="A120" s="710">
        <v>12.9</v>
      </c>
      <c r="B120" s="708" t="s">
        <v>676</v>
      </c>
      <c r="C120" s="727"/>
      <c r="D120" s="728"/>
      <c r="E120" s="727"/>
      <c r="F120" s="727"/>
    </row>
    <row r="121" spans="1:6" s="697" customFormat="1" ht="12" customHeight="1">
      <c r="A121" s="711">
        <v>12.1</v>
      </c>
      <c r="B121" s="709" t="s">
        <v>677</v>
      </c>
      <c r="C121" s="727"/>
      <c r="D121" s="728"/>
      <c r="E121" s="727"/>
      <c r="F121" s="727"/>
    </row>
    <row r="122" spans="1:6" s="697" customFormat="1" ht="12" customHeight="1">
      <c r="A122" s="717"/>
      <c r="B122" s="718"/>
      <c r="C122" s="730"/>
      <c r="D122" s="738"/>
      <c r="E122" s="730"/>
      <c r="F122" s="730"/>
    </row>
    <row r="123" spans="1:6" s="697" customFormat="1" ht="12" customHeight="1">
      <c r="A123" s="742">
        <v>13</v>
      </c>
      <c r="B123" s="707" t="s">
        <v>678</v>
      </c>
      <c r="C123" s="724"/>
      <c r="D123" s="725"/>
      <c r="E123" s="724"/>
      <c r="F123" s="724"/>
    </row>
    <row r="124" spans="1:6" s="697" customFormat="1" ht="12" customHeight="1">
      <c r="A124" s="698">
        <v>13.1</v>
      </c>
      <c r="B124" s="709" t="s">
        <v>679</v>
      </c>
      <c r="C124" s="727"/>
      <c r="D124" s="728"/>
      <c r="E124" s="727"/>
      <c r="F124" s="727"/>
    </row>
    <row r="125" spans="1:6" s="697" customFormat="1" ht="12" customHeight="1">
      <c r="A125" s="747">
        <v>13.2</v>
      </c>
      <c r="B125" s="709" t="s">
        <v>680</v>
      </c>
      <c r="C125" s="727"/>
      <c r="D125" s="728"/>
      <c r="E125" s="727"/>
      <c r="F125" s="727"/>
    </row>
    <row r="126" spans="1:6" s="697" customFormat="1" ht="12" customHeight="1">
      <c r="A126" s="698">
        <v>13.3</v>
      </c>
      <c r="B126" s="709" t="s">
        <v>681</v>
      </c>
      <c r="C126" s="727"/>
      <c r="D126" s="728"/>
      <c r="E126" s="727"/>
      <c r="F126" s="727"/>
    </row>
    <row r="127" spans="1:6" s="697" customFormat="1" ht="12" customHeight="1">
      <c r="A127" s="747">
        <v>13.4</v>
      </c>
      <c r="B127" s="709" t="s">
        <v>682</v>
      </c>
      <c r="C127" s="727"/>
      <c r="D127" s="728"/>
      <c r="E127" s="727"/>
      <c r="F127" s="727"/>
    </row>
    <row r="128" spans="1:6" s="697" customFormat="1" ht="12" customHeight="1">
      <c r="A128" s="698">
        <v>13.5</v>
      </c>
      <c r="B128" s="709" t="s">
        <v>683</v>
      </c>
      <c r="C128" s="727"/>
      <c r="D128" s="728"/>
      <c r="E128" s="727"/>
      <c r="F128" s="727"/>
    </row>
    <row r="129" spans="1:6" s="697" customFormat="1" ht="12" customHeight="1">
      <c r="A129" s="747">
        <v>13.6</v>
      </c>
      <c r="B129" s="709" t="s">
        <v>684</v>
      </c>
      <c r="C129" s="727"/>
      <c r="D129" s="728"/>
      <c r="E129" s="727"/>
      <c r="F129" s="727"/>
    </row>
    <row r="130" spans="1:6" s="697" customFormat="1" ht="12" customHeight="1">
      <c r="A130" s="698">
        <v>13.7</v>
      </c>
      <c r="B130" s="709" t="s">
        <v>685</v>
      </c>
      <c r="C130" s="727"/>
      <c r="D130" s="728"/>
      <c r="E130" s="727"/>
      <c r="F130" s="727"/>
    </row>
    <row r="131" spans="1:6" s="697" customFormat="1" ht="12" customHeight="1">
      <c r="A131" s="698">
        <v>13.8</v>
      </c>
      <c r="B131" s="709" t="s">
        <v>686</v>
      </c>
      <c r="C131" s="727"/>
      <c r="D131" s="728"/>
      <c r="E131" s="727"/>
      <c r="F131" s="727"/>
    </row>
    <row r="132" spans="1:6" s="697" customFormat="1" ht="12" customHeight="1">
      <c r="A132" s="698">
        <v>13.9</v>
      </c>
      <c r="B132" s="745" t="s">
        <v>687</v>
      </c>
      <c r="C132" s="727"/>
      <c r="D132" s="728"/>
      <c r="E132" s="727"/>
      <c r="F132" s="727"/>
    </row>
    <row r="133" spans="1:6" s="697" customFormat="1" ht="12" customHeight="1">
      <c r="A133" s="748"/>
      <c r="B133" s="718"/>
      <c r="C133" s="731"/>
      <c r="D133" s="732"/>
      <c r="E133" s="731"/>
      <c r="F133" s="731"/>
    </row>
    <row r="134" spans="1:6" s="697" customFormat="1" ht="12" customHeight="1">
      <c r="A134" s="742">
        <v>14</v>
      </c>
      <c r="B134" s="707" t="s">
        <v>688</v>
      </c>
      <c r="C134" s="731"/>
      <c r="D134" s="732"/>
      <c r="E134" s="731"/>
      <c r="F134" s="731"/>
    </row>
    <row r="135" spans="1:6" s="697" customFormat="1" ht="12" customHeight="1">
      <c r="A135" s="693">
        <v>14.1</v>
      </c>
      <c r="B135" s="726" t="s">
        <v>689</v>
      </c>
      <c r="C135" s="727"/>
      <c r="D135" s="728"/>
      <c r="E135" s="727"/>
      <c r="F135" s="727"/>
    </row>
    <row r="136" spans="1:6" s="697" customFormat="1" ht="12" customHeight="1">
      <c r="A136" s="678">
        <v>14.2</v>
      </c>
      <c r="B136" s="726" t="s">
        <v>690</v>
      </c>
      <c r="C136" s="727"/>
      <c r="D136" s="728"/>
      <c r="E136" s="727"/>
      <c r="F136" s="727"/>
    </row>
    <row r="137" spans="1:6" s="697" customFormat="1" ht="12" customHeight="1">
      <c r="A137" s="693">
        <v>14.3</v>
      </c>
      <c r="B137" s="726" t="s">
        <v>691</v>
      </c>
      <c r="C137" s="727"/>
      <c r="D137" s="728"/>
      <c r="E137" s="727"/>
      <c r="F137" s="727"/>
    </row>
    <row r="138" spans="1:6" s="697" customFormat="1" ht="12" customHeight="1">
      <c r="A138" s="693">
        <v>14.4</v>
      </c>
      <c r="B138" s="726" t="s">
        <v>692</v>
      </c>
      <c r="C138" s="727"/>
      <c r="D138" s="728"/>
      <c r="E138" s="727"/>
      <c r="F138" s="727"/>
    </row>
    <row r="139" spans="1:6" s="697" customFormat="1" ht="12" customHeight="1">
      <c r="A139" s="678">
        <v>14.5</v>
      </c>
      <c r="B139" s="726" t="s">
        <v>693</v>
      </c>
      <c r="C139" s="727"/>
      <c r="D139" s="728"/>
      <c r="E139" s="727"/>
      <c r="F139" s="727"/>
    </row>
    <row r="140" spans="1:6" s="697" customFormat="1" ht="12" customHeight="1">
      <c r="A140" s="693">
        <v>14.6</v>
      </c>
      <c r="B140" s="726" t="s">
        <v>694</v>
      </c>
      <c r="C140" s="727"/>
      <c r="D140" s="728"/>
      <c r="E140" s="727"/>
      <c r="F140" s="727"/>
    </row>
    <row r="141" spans="1:6" s="697" customFormat="1" ht="12" customHeight="1">
      <c r="A141" s="693">
        <v>14.7</v>
      </c>
      <c r="B141" s="726" t="s">
        <v>695</v>
      </c>
      <c r="C141" s="727"/>
      <c r="D141" s="728"/>
      <c r="E141" s="727"/>
      <c r="F141" s="727"/>
    </row>
    <row r="142" spans="1:6" s="697" customFormat="1" ht="12" customHeight="1">
      <c r="A142" s="748"/>
      <c r="B142" s="718"/>
      <c r="C142" s="731"/>
      <c r="D142" s="732"/>
      <c r="E142" s="731"/>
      <c r="F142" s="731"/>
    </row>
    <row r="143" spans="1:6" s="697" customFormat="1" ht="11.25" customHeight="1">
      <c r="A143" s="742">
        <v>15</v>
      </c>
      <c r="B143" s="723" t="s">
        <v>696</v>
      </c>
      <c r="C143" s="690"/>
      <c r="D143" s="691"/>
      <c r="E143" s="690"/>
      <c r="F143" s="690"/>
    </row>
    <row r="144" spans="1:6" s="697" customFormat="1" ht="12" customHeight="1">
      <c r="A144" s="746">
        <v>15.1</v>
      </c>
      <c r="B144" s="745" t="s">
        <v>697</v>
      </c>
      <c r="C144" s="727"/>
      <c r="D144" s="728"/>
      <c r="E144" s="727"/>
      <c r="F144" s="727"/>
    </row>
    <row r="145" spans="1:6" s="697" customFormat="1" ht="12" customHeight="1">
      <c r="A145" s="746">
        <v>15.2</v>
      </c>
      <c r="B145" s="745" t="s">
        <v>698</v>
      </c>
      <c r="C145" s="727"/>
      <c r="D145" s="728"/>
      <c r="E145" s="727"/>
      <c r="F145" s="727"/>
    </row>
    <row r="146" spans="1:6" s="697" customFormat="1" ht="12" customHeight="1">
      <c r="A146" s="746">
        <v>15.3</v>
      </c>
      <c r="B146" s="745" t="s">
        <v>699</v>
      </c>
      <c r="C146" s="727"/>
      <c r="D146" s="728"/>
      <c r="E146" s="727"/>
      <c r="F146" s="727"/>
    </row>
    <row r="147" spans="1:6" s="697" customFormat="1" ht="12" customHeight="1">
      <c r="A147" s="746">
        <v>15.4</v>
      </c>
      <c r="B147" s="745" t="s">
        <v>700</v>
      </c>
      <c r="C147" s="727"/>
      <c r="D147" s="728"/>
      <c r="E147" s="727"/>
      <c r="F147" s="727"/>
    </row>
    <row r="148" spans="1:6" s="697" customFormat="1" ht="12" customHeight="1">
      <c r="A148" s="746">
        <v>15.5</v>
      </c>
      <c r="B148" s="745" t="s">
        <v>701</v>
      </c>
      <c r="C148" s="727"/>
      <c r="D148" s="728"/>
      <c r="E148" s="727"/>
      <c r="F148" s="727"/>
    </row>
    <row r="149" spans="1:6" s="697" customFormat="1" ht="12" customHeight="1">
      <c r="A149" s="749"/>
      <c r="B149" s="750"/>
      <c r="C149" s="731"/>
      <c r="D149" s="732"/>
      <c r="E149" s="731"/>
      <c r="F149" s="731"/>
    </row>
    <row r="150" spans="1:6" s="697" customFormat="1" ht="12" customHeight="1">
      <c r="A150" s="742">
        <v>16</v>
      </c>
      <c r="B150" s="751" t="s">
        <v>702</v>
      </c>
      <c r="C150" s="724"/>
      <c r="D150" s="725"/>
      <c r="E150" s="724"/>
      <c r="F150" s="724"/>
    </row>
    <row r="151" spans="1:6" s="697" customFormat="1" ht="12" customHeight="1">
      <c r="A151" s="746">
        <v>16.100000000000001</v>
      </c>
      <c r="B151" s="747" t="s">
        <v>703</v>
      </c>
      <c r="C151" s="743"/>
      <c r="D151" s="744"/>
      <c r="E151" s="743"/>
      <c r="F151" s="743"/>
    </row>
    <row r="152" spans="1:6" s="697" customFormat="1" ht="12" customHeight="1">
      <c r="A152" s="746">
        <v>16.2</v>
      </c>
      <c r="B152" s="747" t="s">
        <v>704</v>
      </c>
      <c r="C152" s="743"/>
      <c r="D152" s="744"/>
      <c r="E152" s="743"/>
      <c r="F152" s="743"/>
    </row>
    <row r="153" spans="1:6" s="697" customFormat="1" ht="12" customHeight="1">
      <c r="A153" s="698">
        <v>16.3</v>
      </c>
      <c r="B153" s="747" t="s">
        <v>705</v>
      </c>
      <c r="C153" s="743"/>
      <c r="D153" s="744"/>
      <c r="E153" s="743"/>
      <c r="F153" s="743"/>
    </row>
    <row r="154" spans="1:6" s="697" customFormat="1" ht="12" customHeight="1">
      <c r="A154" s="747">
        <v>16.399999999999999</v>
      </c>
      <c r="B154" s="747" t="s">
        <v>706</v>
      </c>
      <c r="C154" s="743"/>
      <c r="D154" s="744"/>
      <c r="E154" s="743"/>
      <c r="F154" s="743"/>
    </row>
    <row r="155" spans="1:6" s="697" customFormat="1" ht="12" customHeight="1">
      <c r="A155" s="746">
        <v>16.5</v>
      </c>
      <c r="B155" s="699" t="s">
        <v>707</v>
      </c>
      <c r="C155" s="743"/>
      <c r="D155" s="744"/>
      <c r="E155" s="743"/>
      <c r="F155" s="743"/>
    </row>
    <row r="156" spans="1:6" s="697" customFormat="1" ht="12" customHeight="1">
      <c r="A156" s="746">
        <v>16.600000000000001</v>
      </c>
      <c r="B156" s="699" t="s">
        <v>708</v>
      </c>
      <c r="C156" s="743"/>
      <c r="D156" s="744"/>
      <c r="E156" s="743"/>
      <c r="F156" s="743"/>
    </row>
    <row r="157" spans="1:6" s="697" customFormat="1" ht="12" customHeight="1">
      <c r="A157" s="698">
        <v>16.7</v>
      </c>
      <c r="B157" s="699" t="s">
        <v>709</v>
      </c>
      <c r="C157" s="727"/>
      <c r="D157" s="728"/>
      <c r="E157" s="727"/>
      <c r="F157" s="727"/>
    </row>
    <row r="158" spans="1:6" s="697" customFormat="1" ht="12" customHeight="1">
      <c r="A158" s="747">
        <v>16.8</v>
      </c>
      <c r="B158" s="699" t="s">
        <v>710</v>
      </c>
      <c r="C158" s="727"/>
      <c r="D158" s="728"/>
      <c r="E158" s="727"/>
      <c r="F158" s="727"/>
    </row>
    <row r="159" spans="1:6" s="697" customFormat="1" ht="12" customHeight="1">
      <c r="A159" s="749"/>
      <c r="B159" s="752"/>
      <c r="C159" s="731"/>
      <c r="D159" s="732"/>
      <c r="E159" s="731"/>
      <c r="F159" s="731"/>
    </row>
    <row r="160" spans="1:6" s="697" customFormat="1" ht="12" customHeight="1">
      <c r="A160" s="742">
        <v>17</v>
      </c>
      <c r="B160" s="723" t="s">
        <v>711</v>
      </c>
      <c r="C160" s="724"/>
      <c r="D160" s="725"/>
      <c r="E160" s="724"/>
      <c r="F160" s="724"/>
    </row>
    <row r="161" spans="1:6" s="697" customFormat="1" ht="12" customHeight="1">
      <c r="A161" s="698">
        <v>17.100000000000001</v>
      </c>
      <c r="B161" s="753" t="s">
        <v>712</v>
      </c>
      <c r="C161" s="727"/>
      <c r="D161" s="728"/>
      <c r="E161" s="727"/>
      <c r="F161" s="727"/>
    </row>
    <row r="162" spans="1:6" s="697" customFormat="1" ht="12" customHeight="1">
      <c r="A162" s="698">
        <v>17.2</v>
      </c>
      <c r="B162" s="753" t="s">
        <v>713</v>
      </c>
      <c r="C162" s="727"/>
      <c r="D162" s="728"/>
      <c r="E162" s="727"/>
      <c r="F162" s="727"/>
    </row>
    <row r="163" spans="1:6" s="697" customFormat="1" ht="12" customHeight="1">
      <c r="A163" s="698">
        <v>17.3</v>
      </c>
      <c r="B163" s="753" t="s">
        <v>714</v>
      </c>
      <c r="C163" s="727"/>
      <c r="D163" s="728"/>
      <c r="E163" s="727"/>
      <c r="F163" s="727"/>
    </row>
    <row r="164" spans="1:6" s="697" customFormat="1" ht="12" customHeight="1">
      <c r="A164" s="698">
        <v>17.399999999999999</v>
      </c>
      <c r="B164" s="753" t="s">
        <v>715</v>
      </c>
      <c r="C164" s="727"/>
      <c r="D164" s="728"/>
      <c r="E164" s="727"/>
      <c r="F164" s="727"/>
    </row>
    <row r="165" spans="1:6" s="697" customFormat="1" ht="12" customHeight="1">
      <c r="A165" s="698">
        <v>17.5</v>
      </c>
      <c r="B165" s="753" t="s">
        <v>716</v>
      </c>
      <c r="C165" s="727"/>
      <c r="D165" s="728"/>
      <c r="E165" s="727"/>
      <c r="F165" s="727"/>
    </row>
    <row r="166" spans="1:6" s="697" customFormat="1" ht="12" customHeight="1">
      <c r="A166" s="698">
        <v>17.600000000000001</v>
      </c>
      <c r="B166" s="753" t="s">
        <v>717</v>
      </c>
      <c r="C166" s="727"/>
      <c r="D166" s="728"/>
      <c r="E166" s="727"/>
      <c r="F166" s="727"/>
    </row>
    <row r="167" spans="1:6" s="697" customFormat="1" ht="12" customHeight="1">
      <c r="A167" s="749"/>
      <c r="B167" s="752"/>
      <c r="C167" s="731"/>
      <c r="D167" s="732"/>
      <c r="E167" s="731"/>
      <c r="F167" s="731"/>
    </row>
    <row r="168" spans="1:6" s="697" customFormat="1" ht="12" customHeight="1">
      <c r="A168" s="742">
        <v>18</v>
      </c>
      <c r="B168" s="707" t="s">
        <v>718</v>
      </c>
      <c r="C168" s="724"/>
      <c r="D168" s="725"/>
      <c r="E168" s="724"/>
      <c r="F168" s="724"/>
    </row>
    <row r="169" spans="1:6" s="697" customFormat="1" ht="12" customHeight="1">
      <c r="A169" s="710">
        <v>18.100000000000001</v>
      </c>
      <c r="B169" s="699" t="s">
        <v>719</v>
      </c>
      <c r="C169" s="727"/>
      <c r="D169" s="728"/>
      <c r="E169" s="727"/>
      <c r="F169" s="727"/>
    </row>
    <row r="170" spans="1:6" s="697" customFormat="1" ht="12" customHeight="1">
      <c r="A170" s="698">
        <v>18.2</v>
      </c>
      <c r="B170" s="745" t="s">
        <v>720</v>
      </c>
      <c r="C170" s="727"/>
      <c r="D170" s="728"/>
      <c r="E170" s="727"/>
      <c r="F170" s="727"/>
    </row>
    <row r="171" spans="1:6" s="697" customFormat="1" ht="12" customHeight="1">
      <c r="A171" s="698">
        <v>18.3</v>
      </c>
      <c r="B171" s="745" t="s">
        <v>721</v>
      </c>
      <c r="C171" s="727"/>
      <c r="D171" s="728"/>
      <c r="E171" s="727"/>
      <c r="F171" s="727"/>
    </row>
    <row r="172" spans="1:6" s="697" customFormat="1" ht="22.5" customHeight="1">
      <c r="A172" s="710">
        <v>18.399999999999999</v>
      </c>
      <c r="B172" s="754" t="s">
        <v>722</v>
      </c>
      <c r="C172" s="727"/>
      <c r="D172" s="728"/>
      <c r="E172" s="727"/>
      <c r="F172" s="727"/>
    </row>
    <row r="173" spans="1:6" s="697" customFormat="1" ht="12" customHeight="1">
      <c r="A173" s="749"/>
      <c r="B173" s="752"/>
      <c r="C173" s="731"/>
      <c r="D173" s="732"/>
      <c r="E173" s="731"/>
      <c r="F173" s="731"/>
    </row>
    <row r="174" spans="1:6" s="697" customFormat="1" ht="11.25" customHeight="1">
      <c r="A174" s="742">
        <v>19</v>
      </c>
      <c r="B174" s="707" t="s">
        <v>723</v>
      </c>
      <c r="C174" s="690"/>
      <c r="D174" s="691"/>
      <c r="E174" s="690"/>
      <c r="F174" s="690"/>
    </row>
    <row r="175" spans="1:6" s="697" customFormat="1" ht="12" customHeight="1">
      <c r="A175" s="746">
        <v>19.100000000000001</v>
      </c>
      <c r="B175" s="745" t="s">
        <v>724</v>
      </c>
      <c r="C175" s="727"/>
      <c r="D175" s="728"/>
      <c r="E175" s="727"/>
      <c r="F175" s="727"/>
    </row>
    <row r="176" spans="1:6" s="697" customFormat="1" ht="12" customHeight="1">
      <c r="A176" s="746">
        <v>19.2</v>
      </c>
      <c r="B176" s="745" t="s">
        <v>704</v>
      </c>
      <c r="C176" s="743"/>
      <c r="D176" s="744"/>
      <c r="E176" s="743"/>
      <c r="F176" s="743"/>
    </row>
    <row r="177" spans="1:6" s="697" customFormat="1" ht="12" customHeight="1">
      <c r="A177" s="746">
        <v>19.3</v>
      </c>
      <c r="B177" s="745" t="s">
        <v>725</v>
      </c>
      <c r="C177" s="743"/>
      <c r="D177" s="744"/>
      <c r="E177" s="743"/>
      <c r="F177" s="743"/>
    </row>
    <row r="178" spans="1:6" s="697" customFormat="1" ht="12" customHeight="1">
      <c r="A178" s="746">
        <v>19.399999999999999</v>
      </c>
      <c r="B178" s="745" t="s">
        <v>706</v>
      </c>
      <c r="C178" s="743"/>
      <c r="D178" s="744"/>
      <c r="E178" s="743"/>
      <c r="F178" s="743"/>
    </row>
    <row r="179" spans="1:6" s="697" customFormat="1" ht="12" customHeight="1">
      <c r="A179" s="755"/>
      <c r="B179" s="713"/>
      <c r="C179" s="756"/>
      <c r="D179" s="757"/>
      <c r="E179" s="756"/>
      <c r="F179" s="756"/>
    </row>
    <row r="180" spans="1:6" s="697" customFormat="1" ht="12" customHeight="1">
      <c r="A180" s="742">
        <v>20</v>
      </c>
      <c r="B180" s="723" t="s">
        <v>726</v>
      </c>
      <c r="C180" s="724"/>
      <c r="D180" s="725"/>
      <c r="E180" s="724"/>
      <c r="F180" s="724"/>
    </row>
    <row r="181" spans="1:6" s="697" customFormat="1" ht="12" customHeight="1">
      <c r="A181" s="710">
        <v>20.100000000000001</v>
      </c>
      <c r="B181" s="708" t="s">
        <v>727</v>
      </c>
      <c r="C181" s="727"/>
      <c r="D181" s="728"/>
      <c r="E181" s="727"/>
      <c r="F181" s="727"/>
    </row>
    <row r="182" spans="1:6" s="697" customFormat="1" ht="12" customHeight="1">
      <c r="A182" s="698">
        <v>20.2</v>
      </c>
      <c r="B182" s="708" t="s">
        <v>728</v>
      </c>
      <c r="C182" s="743"/>
      <c r="D182" s="744"/>
      <c r="E182" s="743"/>
      <c r="F182" s="743"/>
    </row>
    <row r="183" spans="1:6" s="697" customFormat="1" ht="12" customHeight="1">
      <c r="A183" s="758">
        <v>20.3</v>
      </c>
      <c r="B183" s="708" t="s">
        <v>729</v>
      </c>
      <c r="C183" s="743"/>
      <c r="D183" s="744"/>
      <c r="E183" s="743"/>
      <c r="F183" s="743"/>
    </row>
    <row r="184" spans="1:6" s="697" customFormat="1" ht="12" customHeight="1">
      <c r="A184" s="710">
        <v>20.399999999999999</v>
      </c>
      <c r="B184" s="759" t="s">
        <v>730</v>
      </c>
      <c r="C184" s="727"/>
      <c r="D184" s="728"/>
      <c r="E184" s="727"/>
      <c r="F184" s="727"/>
    </row>
    <row r="185" spans="1:6" s="697" customFormat="1" ht="12" customHeight="1">
      <c r="A185" s="698">
        <v>20.5</v>
      </c>
      <c r="B185" s="760" t="s">
        <v>731</v>
      </c>
      <c r="C185" s="727"/>
      <c r="D185" s="728"/>
      <c r="E185" s="727"/>
      <c r="F185" s="727"/>
    </row>
    <row r="186" spans="1:6" s="697" customFormat="1" ht="12" customHeight="1">
      <c r="A186" s="740"/>
      <c r="B186" s="761"/>
      <c r="C186" s="731"/>
      <c r="D186" s="732"/>
      <c r="E186" s="731"/>
      <c r="F186" s="731"/>
    </row>
    <row r="187" spans="1:6" s="697" customFormat="1" ht="12" customHeight="1">
      <c r="A187" s="762">
        <v>21</v>
      </c>
      <c r="B187" s="707" t="s">
        <v>732</v>
      </c>
      <c r="C187" s="724"/>
      <c r="D187" s="725"/>
      <c r="E187" s="724"/>
      <c r="F187" s="724"/>
    </row>
    <row r="188" spans="1:6" s="697" customFormat="1" ht="22.5" customHeight="1">
      <c r="A188" s="710">
        <v>21.1</v>
      </c>
      <c r="B188" s="754" t="s">
        <v>733</v>
      </c>
      <c r="C188" s="727"/>
      <c r="D188" s="728"/>
      <c r="E188" s="727"/>
      <c r="F188" s="727"/>
    </row>
    <row r="189" spans="1:6" s="697" customFormat="1" ht="12" customHeight="1">
      <c r="A189" s="763">
        <v>21.2</v>
      </c>
      <c r="B189" s="745" t="s">
        <v>734</v>
      </c>
      <c r="C189" s="727"/>
      <c r="D189" s="728"/>
      <c r="E189" s="727"/>
      <c r="F189" s="727"/>
    </row>
    <row r="190" spans="1:6" s="697" customFormat="1" ht="12" customHeight="1">
      <c r="A190" s="733">
        <v>21.3</v>
      </c>
      <c r="B190" s="745" t="s">
        <v>735</v>
      </c>
      <c r="C190" s="764"/>
      <c r="D190" s="765"/>
      <c r="E190" s="764"/>
      <c r="F190" s="764"/>
    </row>
    <row r="191" spans="1:6" s="697" customFormat="1" ht="12" customHeight="1">
      <c r="A191" s="733">
        <v>21.4</v>
      </c>
      <c r="B191" s="745" t="s">
        <v>736</v>
      </c>
      <c r="C191" s="764"/>
      <c r="D191" s="765"/>
      <c r="E191" s="764"/>
      <c r="F191" s="764"/>
    </row>
    <row r="192" spans="1:6" s="697" customFormat="1" ht="12" customHeight="1">
      <c r="A192" s="733">
        <v>21.5</v>
      </c>
      <c r="B192" s="745" t="s">
        <v>737</v>
      </c>
      <c r="C192" s="764"/>
      <c r="D192" s="765"/>
      <c r="E192" s="764"/>
      <c r="F192" s="764"/>
    </row>
    <row r="193" spans="1:6" s="697" customFormat="1" ht="12" customHeight="1">
      <c r="A193" s="733">
        <v>21.6</v>
      </c>
      <c r="B193" s="745" t="s">
        <v>738</v>
      </c>
      <c r="C193" s="764"/>
      <c r="D193" s="765"/>
      <c r="E193" s="764"/>
      <c r="F193" s="764"/>
    </row>
    <row r="194" spans="1:6" s="697" customFormat="1" ht="12" customHeight="1">
      <c r="A194" s="733">
        <v>21.7</v>
      </c>
      <c r="B194" s="699" t="s">
        <v>739</v>
      </c>
      <c r="C194" s="727"/>
      <c r="D194" s="728"/>
      <c r="E194" s="727"/>
      <c r="F194" s="727"/>
    </row>
    <row r="195" spans="1:6" s="697" customFormat="1" ht="12" customHeight="1">
      <c r="A195" s="733">
        <v>21.8</v>
      </c>
      <c r="B195" s="745" t="s">
        <v>740</v>
      </c>
      <c r="C195" s="727"/>
      <c r="D195" s="728"/>
      <c r="E195" s="727"/>
      <c r="F195" s="727"/>
    </row>
    <row r="196" spans="1:6" s="766" customFormat="1" ht="12" customHeight="1">
      <c r="A196" s="733">
        <v>21.9</v>
      </c>
      <c r="B196" s="745" t="s">
        <v>741</v>
      </c>
      <c r="C196" s="764"/>
      <c r="D196" s="765"/>
      <c r="E196" s="764"/>
      <c r="F196" s="764"/>
    </row>
    <row r="197" spans="1:6" s="697" customFormat="1" ht="12" customHeight="1">
      <c r="A197" s="767">
        <v>21.1</v>
      </c>
      <c r="B197" s="708" t="s">
        <v>742</v>
      </c>
      <c r="C197" s="764"/>
      <c r="D197" s="765"/>
      <c r="E197" s="764"/>
      <c r="F197" s="764"/>
    </row>
    <row r="198" spans="1:6" s="697" customFormat="1" ht="12" customHeight="1">
      <c r="A198" s="767">
        <v>21.11</v>
      </c>
      <c r="B198" s="745" t="s">
        <v>743</v>
      </c>
      <c r="C198" s="764"/>
      <c r="D198" s="765"/>
      <c r="E198" s="764"/>
      <c r="F198" s="764"/>
    </row>
    <row r="199" spans="1:6" s="697" customFormat="1" ht="12" customHeight="1">
      <c r="A199" s="717"/>
      <c r="B199" s="768"/>
      <c r="C199" s="769"/>
      <c r="D199" s="770"/>
      <c r="E199" s="769"/>
      <c r="F199" s="769"/>
    </row>
    <row r="200" spans="1:6" s="697" customFormat="1" ht="12" customHeight="1">
      <c r="A200" s="762">
        <v>22</v>
      </c>
      <c r="B200" s="707" t="s">
        <v>744</v>
      </c>
      <c r="C200" s="724"/>
      <c r="D200" s="725"/>
      <c r="E200" s="724"/>
      <c r="F200" s="724"/>
    </row>
    <row r="201" spans="1:6" s="697" customFormat="1" ht="12" customHeight="1">
      <c r="A201" s="771">
        <v>22.1</v>
      </c>
      <c r="B201" s="709" t="s">
        <v>745</v>
      </c>
      <c r="C201" s="743"/>
      <c r="D201" s="744"/>
      <c r="E201" s="743"/>
      <c r="F201" s="743"/>
    </row>
    <row r="202" spans="1:6" s="697" customFormat="1" ht="12" customHeight="1">
      <c r="A202" s="771">
        <v>22.2</v>
      </c>
      <c r="B202" s="709" t="s">
        <v>746</v>
      </c>
      <c r="C202" s="743"/>
      <c r="D202" s="744"/>
      <c r="E202" s="743"/>
      <c r="F202" s="743"/>
    </row>
    <row r="203" spans="1:6" s="697" customFormat="1" ht="12" customHeight="1">
      <c r="A203" s="771">
        <v>22.3</v>
      </c>
      <c r="B203" s="709" t="s">
        <v>747</v>
      </c>
      <c r="C203" s="743"/>
      <c r="D203" s="744"/>
      <c r="E203" s="743"/>
      <c r="F203" s="743"/>
    </row>
    <row r="204" spans="1:6" s="697" customFormat="1" ht="12" customHeight="1">
      <c r="A204" s="771">
        <v>22.4</v>
      </c>
      <c r="B204" s="699" t="s">
        <v>748</v>
      </c>
      <c r="C204" s="764"/>
      <c r="D204" s="765"/>
      <c r="E204" s="764"/>
      <c r="F204" s="764"/>
    </row>
    <row r="205" spans="1:6" s="773" customFormat="1" ht="11.25" customHeight="1">
      <c r="A205" s="772">
        <v>22.5</v>
      </c>
      <c r="B205" s="760" t="s">
        <v>749</v>
      </c>
      <c r="C205" s="764"/>
      <c r="D205" s="765"/>
      <c r="E205" s="764"/>
      <c r="F205" s="764"/>
    </row>
    <row r="206" spans="1:6" s="697" customFormat="1" ht="12" customHeight="1">
      <c r="A206" s="771">
        <v>22.6</v>
      </c>
      <c r="B206" s="709" t="s">
        <v>750</v>
      </c>
      <c r="C206" s="743"/>
      <c r="D206" s="744"/>
      <c r="E206" s="743"/>
      <c r="F206" s="743"/>
    </row>
    <row r="207" spans="1:6" s="697" customFormat="1" ht="12" customHeight="1">
      <c r="A207" s="771">
        <v>22.7</v>
      </c>
      <c r="B207" s="709" t="s">
        <v>751</v>
      </c>
      <c r="C207" s="743"/>
      <c r="D207" s="744"/>
      <c r="E207" s="743"/>
      <c r="F207" s="743"/>
    </row>
    <row r="208" spans="1:6" s="697" customFormat="1" ht="12" customHeight="1">
      <c r="A208" s="771">
        <v>22.8</v>
      </c>
      <c r="B208" s="709" t="s">
        <v>752</v>
      </c>
      <c r="C208" s="743"/>
      <c r="D208" s="744"/>
      <c r="E208" s="743"/>
      <c r="F208" s="743"/>
    </row>
    <row r="209" spans="1:6" s="697" customFormat="1" ht="12" customHeight="1">
      <c r="A209" s="717"/>
      <c r="B209" s="768"/>
      <c r="C209" s="769"/>
      <c r="D209" s="770"/>
      <c r="E209" s="769"/>
      <c r="F209" s="769"/>
    </row>
    <row r="210" spans="1:6" s="697" customFormat="1" ht="12" customHeight="1">
      <c r="A210" s="762">
        <v>23</v>
      </c>
      <c r="B210" s="723" t="s">
        <v>753</v>
      </c>
      <c r="C210" s="724"/>
      <c r="D210" s="725"/>
      <c r="E210" s="724"/>
      <c r="F210" s="724"/>
    </row>
    <row r="211" spans="1:6" s="697" customFormat="1" ht="12" customHeight="1">
      <c r="A211" s="771">
        <v>23.1</v>
      </c>
      <c r="B211" s="708" t="s">
        <v>754</v>
      </c>
      <c r="C211" s="764"/>
      <c r="D211" s="765"/>
      <c r="E211" s="764"/>
      <c r="F211" s="764"/>
    </row>
    <row r="212" spans="1:6" s="773" customFormat="1" ht="12" customHeight="1">
      <c r="A212" s="771">
        <v>23.2</v>
      </c>
      <c r="B212" s="760" t="s">
        <v>755</v>
      </c>
      <c r="C212" s="764"/>
      <c r="D212" s="765"/>
      <c r="E212" s="764"/>
      <c r="F212" s="764"/>
    </row>
    <row r="213" spans="1:6" s="766" customFormat="1" ht="12" customHeight="1">
      <c r="A213" s="771">
        <v>23.3</v>
      </c>
      <c r="B213" s="708" t="s">
        <v>756</v>
      </c>
      <c r="C213" s="764"/>
      <c r="D213" s="765"/>
      <c r="E213" s="764"/>
      <c r="F213" s="764"/>
    </row>
    <row r="214" spans="1:6" s="766" customFormat="1" ht="12" customHeight="1">
      <c r="A214" s="771">
        <v>23.4</v>
      </c>
      <c r="B214" s="708" t="s">
        <v>757</v>
      </c>
      <c r="C214" s="764"/>
      <c r="D214" s="765"/>
      <c r="E214" s="764"/>
      <c r="F214" s="764"/>
    </row>
    <row r="215" spans="1:6" s="697" customFormat="1" ht="12" customHeight="1">
      <c r="A215" s="771">
        <v>23.5</v>
      </c>
      <c r="B215" s="709" t="s">
        <v>758</v>
      </c>
      <c r="C215" s="764"/>
      <c r="D215" s="765"/>
      <c r="E215" s="764"/>
      <c r="F215" s="764"/>
    </row>
    <row r="216" spans="1:6" s="697" customFormat="1" ht="12" customHeight="1">
      <c r="A216" s="771">
        <v>23.6</v>
      </c>
      <c r="B216" s="747" t="s">
        <v>759</v>
      </c>
      <c r="C216" s="764"/>
      <c r="D216" s="765"/>
      <c r="E216" s="764"/>
      <c r="F216" s="764"/>
    </row>
    <row r="217" spans="1:6" s="697" customFormat="1" ht="12" customHeight="1">
      <c r="A217" s="771">
        <v>23.7</v>
      </c>
      <c r="B217" s="747" t="s">
        <v>760</v>
      </c>
      <c r="C217" s="764"/>
      <c r="D217" s="765"/>
      <c r="E217" s="764"/>
      <c r="F217" s="764"/>
    </row>
    <row r="218" spans="1:6" s="766" customFormat="1" ht="12" customHeight="1">
      <c r="A218" s="771">
        <v>23.8</v>
      </c>
      <c r="B218" s="708" t="s">
        <v>761</v>
      </c>
      <c r="C218" s="764"/>
      <c r="D218" s="765"/>
      <c r="E218" s="764"/>
      <c r="F218" s="764"/>
    </row>
    <row r="219" spans="1:6" s="697" customFormat="1" ht="12" customHeight="1">
      <c r="A219" s="717"/>
      <c r="B219" s="761"/>
      <c r="C219" s="730"/>
      <c r="D219" s="738"/>
      <c r="E219" s="730"/>
      <c r="F219" s="730"/>
    </row>
    <row r="220" spans="1:6" s="697" customFormat="1" ht="11.25" customHeight="1">
      <c r="A220" s="742">
        <v>24</v>
      </c>
      <c r="B220" s="707" t="s">
        <v>762</v>
      </c>
      <c r="C220" s="690"/>
      <c r="D220" s="691"/>
      <c r="E220" s="690"/>
      <c r="F220" s="690"/>
    </row>
    <row r="221" spans="1:6" s="766" customFormat="1" ht="12" customHeight="1">
      <c r="A221" s="771">
        <v>24.1</v>
      </c>
      <c r="B221" s="759" t="s">
        <v>763</v>
      </c>
      <c r="C221" s="764"/>
      <c r="D221" s="765"/>
      <c r="E221" s="764"/>
      <c r="F221" s="764"/>
    </row>
    <row r="222" spans="1:6" s="697" customFormat="1" ht="22.5" customHeight="1">
      <c r="A222" s="771">
        <v>24.2</v>
      </c>
      <c r="B222" s="760" t="s">
        <v>764</v>
      </c>
      <c r="C222" s="764"/>
      <c r="D222" s="765"/>
      <c r="E222" s="764"/>
      <c r="F222" s="764"/>
    </row>
    <row r="223" spans="1:6" s="773" customFormat="1" ht="12" customHeight="1">
      <c r="A223" s="771">
        <v>24.3</v>
      </c>
      <c r="B223" s="708" t="s">
        <v>765</v>
      </c>
      <c r="C223" s="764"/>
      <c r="D223" s="765"/>
      <c r="E223" s="764"/>
      <c r="F223" s="764"/>
    </row>
    <row r="224" spans="1:6" s="766" customFormat="1" ht="12" customHeight="1">
      <c r="A224" s="771">
        <v>24.4</v>
      </c>
      <c r="B224" s="759" t="s">
        <v>766</v>
      </c>
      <c r="C224" s="764"/>
      <c r="D224" s="765"/>
      <c r="E224" s="764"/>
      <c r="F224" s="764"/>
    </row>
    <row r="225" spans="1:6" s="697" customFormat="1" ht="22.5" customHeight="1">
      <c r="A225" s="771">
        <v>24.5</v>
      </c>
      <c r="B225" s="760" t="s">
        <v>767</v>
      </c>
      <c r="C225" s="764"/>
      <c r="D225" s="765"/>
      <c r="E225" s="764"/>
      <c r="F225" s="764"/>
    </row>
    <row r="226" spans="1:6" s="697" customFormat="1" ht="12" customHeight="1">
      <c r="A226" s="771">
        <v>24.6</v>
      </c>
      <c r="B226" s="709" t="s">
        <v>768</v>
      </c>
      <c r="C226" s="764"/>
      <c r="D226" s="765"/>
      <c r="E226" s="764"/>
      <c r="F226" s="764"/>
    </row>
    <row r="227" spans="1:6" s="697" customFormat="1" ht="12" customHeight="1">
      <c r="A227" s="771">
        <v>24.7</v>
      </c>
      <c r="B227" s="747" t="s">
        <v>769</v>
      </c>
      <c r="C227" s="764"/>
      <c r="D227" s="765"/>
      <c r="E227" s="764"/>
      <c r="F227" s="764"/>
    </row>
    <row r="228" spans="1:6" s="697" customFormat="1" ht="12" customHeight="1">
      <c r="A228" s="771">
        <v>24.8</v>
      </c>
      <c r="B228" s="709" t="s">
        <v>770</v>
      </c>
      <c r="C228" s="764"/>
      <c r="D228" s="765"/>
      <c r="E228" s="764"/>
      <c r="F228" s="764"/>
    </row>
    <row r="229" spans="1:6" s="697" customFormat="1" ht="12" customHeight="1">
      <c r="A229" s="771">
        <v>24.9</v>
      </c>
      <c r="B229" s="699" t="s">
        <v>771</v>
      </c>
      <c r="C229" s="764"/>
      <c r="D229" s="765"/>
      <c r="E229" s="764"/>
      <c r="F229" s="764"/>
    </row>
    <row r="230" spans="1:6" s="697" customFormat="1" ht="12" customHeight="1">
      <c r="A230" s="717"/>
      <c r="B230" s="713"/>
      <c r="C230" s="730"/>
      <c r="D230" s="738"/>
      <c r="E230" s="730"/>
      <c r="F230" s="730"/>
    </row>
    <row r="231" spans="1:6" s="697" customFormat="1" ht="22.5" customHeight="1">
      <c r="A231" s="762">
        <v>25</v>
      </c>
      <c r="B231" s="723" t="s">
        <v>772</v>
      </c>
      <c r="C231" s="724"/>
      <c r="D231" s="725"/>
      <c r="E231" s="724"/>
      <c r="F231" s="724"/>
    </row>
    <row r="232" spans="1:6" s="697" customFormat="1" ht="12" customHeight="1">
      <c r="A232" s="771">
        <v>25.1</v>
      </c>
      <c r="B232" s="760" t="s">
        <v>773</v>
      </c>
      <c r="C232" s="764"/>
      <c r="D232" s="765"/>
      <c r="E232" s="764"/>
      <c r="F232" s="764"/>
    </row>
    <row r="233" spans="1:6" s="773" customFormat="1" ht="12" customHeight="1">
      <c r="A233" s="771">
        <v>25.2</v>
      </c>
      <c r="B233" s="708" t="s">
        <v>774</v>
      </c>
      <c r="C233" s="764"/>
      <c r="D233" s="765"/>
      <c r="E233" s="764"/>
      <c r="F233" s="764"/>
    </row>
    <row r="234" spans="1:6" s="766" customFormat="1" ht="12" customHeight="1">
      <c r="A234" s="771">
        <v>25.3</v>
      </c>
      <c r="B234" s="759" t="s">
        <v>775</v>
      </c>
      <c r="C234" s="764"/>
      <c r="D234" s="765"/>
      <c r="E234" s="764"/>
      <c r="F234" s="764"/>
    </row>
    <row r="235" spans="1:6" s="697" customFormat="1" ht="12" customHeight="1">
      <c r="A235" s="771">
        <v>25.4</v>
      </c>
      <c r="B235" s="709" t="s">
        <v>776</v>
      </c>
      <c r="C235" s="764"/>
      <c r="D235" s="765"/>
      <c r="E235" s="764"/>
      <c r="F235" s="764"/>
    </row>
    <row r="236" spans="1:6" s="697" customFormat="1" ht="12" customHeight="1">
      <c r="A236" s="771">
        <v>25.5</v>
      </c>
      <c r="B236" s="747" t="s">
        <v>777</v>
      </c>
      <c r="C236" s="764"/>
      <c r="D236" s="765"/>
      <c r="E236" s="764"/>
      <c r="F236" s="764"/>
    </row>
    <row r="237" spans="1:6" s="697" customFormat="1" ht="12" customHeight="1">
      <c r="A237" s="771">
        <v>25.6</v>
      </c>
      <c r="B237" s="709" t="s">
        <v>778</v>
      </c>
      <c r="C237" s="764"/>
      <c r="D237" s="765"/>
      <c r="E237" s="764"/>
      <c r="F237" s="764"/>
    </row>
    <row r="238" spans="1:6" s="766" customFormat="1" ht="12" customHeight="1">
      <c r="A238" s="771">
        <v>25.7</v>
      </c>
      <c r="B238" s="759" t="s">
        <v>779</v>
      </c>
      <c r="C238" s="764"/>
      <c r="D238" s="765"/>
      <c r="E238" s="764"/>
      <c r="F238" s="764"/>
    </row>
    <row r="239" spans="1:6" s="697" customFormat="1" ht="12" customHeight="1">
      <c r="A239" s="771">
        <v>25.8</v>
      </c>
      <c r="B239" s="709" t="s">
        <v>780</v>
      </c>
      <c r="C239" s="764"/>
      <c r="D239" s="765"/>
      <c r="E239" s="764"/>
      <c r="F239" s="764"/>
    </row>
    <row r="240" spans="1:6" s="697" customFormat="1" ht="12" customHeight="1">
      <c r="A240" s="771">
        <v>25.9</v>
      </c>
      <c r="B240" s="747" t="s">
        <v>781</v>
      </c>
      <c r="C240" s="764"/>
      <c r="D240" s="765"/>
      <c r="E240" s="764"/>
      <c r="F240" s="764"/>
    </row>
    <row r="241" spans="1:6" s="697" customFormat="1" ht="12" customHeight="1">
      <c r="A241" s="774">
        <v>25.1</v>
      </c>
      <c r="B241" s="709" t="s">
        <v>782</v>
      </c>
      <c r="C241" s="764"/>
      <c r="D241" s="765"/>
      <c r="E241" s="764"/>
      <c r="F241" s="764"/>
    </row>
    <row r="242" spans="1:6" s="697" customFormat="1" ht="12" customHeight="1">
      <c r="A242" s="775"/>
      <c r="B242" s="713"/>
      <c r="C242" s="769"/>
      <c r="D242" s="770"/>
      <c r="E242" s="769"/>
      <c r="F242" s="769"/>
    </row>
    <row r="243" spans="1:6" s="697" customFormat="1" ht="12" customHeight="1">
      <c r="A243" s="762">
        <v>26</v>
      </c>
      <c r="B243" s="723" t="s">
        <v>783</v>
      </c>
      <c r="C243" s="724"/>
      <c r="D243" s="725"/>
      <c r="E243" s="724"/>
      <c r="F243" s="724"/>
    </row>
    <row r="244" spans="1:6" s="697" customFormat="1" ht="12" customHeight="1">
      <c r="A244" s="771">
        <v>26.1</v>
      </c>
      <c r="B244" s="776" t="s">
        <v>784</v>
      </c>
      <c r="C244" s="743"/>
      <c r="D244" s="744"/>
      <c r="E244" s="743"/>
      <c r="F244" s="743"/>
    </row>
    <row r="245" spans="1:6" s="697" customFormat="1" ht="12" customHeight="1">
      <c r="A245" s="771">
        <v>26.2</v>
      </c>
      <c r="B245" s="776" t="s">
        <v>785</v>
      </c>
      <c r="C245" s="743"/>
      <c r="D245" s="744"/>
      <c r="E245" s="743"/>
      <c r="F245" s="743"/>
    </row>
    <row r="246" spans="1:6" s="697" customFormat="1" ht="12" customHeight="1">
      <c r="A246" s="771">
        <v>26.3</v>
      </c>
      <c r="B246" s="776" t="s">
        <v>786</v>
      </c>
      <c r="C246" s="743"/>
      <c r="D246" s="744"/>
      <c r="E246" s="743"/>
      <c r="F246" s="743"/>
    </row>
    <row r="247" spans="1:6" s="697" customFormat="1" ht="12" customHeight="1">
      <c r="A247" s="771">
        <v>26.4</v>
      </c>
      <c r="B247" s="776" t="s">
        <v>787</v>
      </c>
      <c r="C247" s="743"/>
      <c r="D247" s="744"/>
      <c r="E247" s="743"/>
      <c r="F247" s="743"/>
    </row>
    <row r="248" spans="1:6" s="697" customFormat="1" ht="12" customHeight="1">
      <c r="A248" s="771">
        <v>26.5</v>
      </c>
      <c r="B248" s="776" t="s">
        <v>788</v>
      </c>
      <c r="C248" s="743"/>
      <c r="D248" s="744"/>
      <c r="E248" s="743"/>
      <c r="F248" s="743"/>
    </row>
    <row r="249" spans="1:6" s="697" customFormat="1" ht="12" customHeight="1">
      <c r="A249" s="771">
        <v>26.6</v>
      </c>
      <c r="B249" s="776" t="s">
        <v>789</v>
      </c>
      <c r="C249" s="743"/>
      <c r="D249" s="744"/>
      <c r="E249" s="743"/>
      <c r="F249" s="743"/>
    </row>
    <row r="250" spans="1:6" s="697" customFormat="1" ht="12" customHeight="1">
      <c r="A250" s="771">
        <v>26.7</v>
      </c>
      <c r="B250" s="776" t="s">
        <v>790</v>
      </c>
      <c r="C250" s="743"/>
      <c r="D250" s="744"/>
      <c r="E250" s="743"/>
      <c r="F250" s="743"/>
    </row>
    <row r="251" spans="1:6" s="697" customFormat="1" ht="12" customHeight="1">
      <c r="A251" s="771">
        <v>26.8</v>
      </c>
      <c r="B251" s="776" t="s">
        <v>791</v>
      </c>
      <c r="C251" s="743"/>
      <c r="D251" s="744"/>
      <c r="E251" s="743"/>
      <c r="F251" s="743"/>
    </row>
    <row r="252" spans="1:6" s="697" customFormat="1" ht="22.5" customHeight="1">
      <c r="A252" s="771">
        <v>26.9</v>
      </c>
      <c r="B252" s="776" t="s">
        <v>792</v>
      </c>
      <c r="C252" s="743"/>
      <c r="D252" s="744"/>
      <c r="E252" s="743"/>
      <c r="F252" s="743"/>
    </row>
    <row r="253" spans="1:6" s="697" customFormat="1" ht="12" customHeight="1">
      <c r="A253" s="774">
        <v>26.1</v>
      </c>
      <c r="B253" s="776" t="s">
        <v>793</v>
      </c>
      <c r="C253" s="743"/>
      <c r="D253" s="744"/>
      <c r="E253" s="743"/>
      <c r="F253" s="743"/>
    </row>
    <row r="254" spans="1:6" s="697" customFormat="1" ht="12" customHeight="1">
      <c r="A254" s="774">
        <v>26.11</v>
      </c>
      <c r="B254" s="708" t="s">
        <v>794</v>
      </c>
      <c r="C254" s="743"/>
      <c r="D254" s="744"/>
      <c r="E254" s="743"/>
      <c r="F254" s="743"/>
    </row>
    <row r="255" spans="1:6" s="697" customFormat="1" ht="12" customHeight="1">
      <c r="A255" s="774">
        <v>26.12</v>
      </c>
      <c r="B255" s="708" t="s">
        <v>795</v>
      </c>
      <c r="C255" s="743"/>
      <c r="D255" s="744"/>
      <c r="E255" s="743"/>
      <c r="F255" s="743"/>
    </row>
    <row r="256" spans="1:6" s="697" customFormat="1" ht="21.75" customHeight="1">
      <c r="A256" s="774">
        <v>26.13</v>
      </c>
      <c r="B256" s="708" t="s">
        <v>796</v>
      </c>
      <c r="C256" s="764"/>
      <c r="D256" s="765"/>
      <c r="E256" s="764"/>
      <c r="F256" s="764"/>
    </row>
    <row r="257" spans="1:6" s="773" customFormat="1" ht="12" customHeight="1">
      <c r="A257" s="774">
        <v>26.14</v>
      </c>
      <c r="B257" s="759" t="s">
        <v>797</v>
      </c>
      <c r="C257" s="764"/>
      <c r="D257" s="765"/>
      <c r="E257" s="764"/>
      <c r="F257" s="764"/>
    </row>
    <row r="258" spans="1:6" s="697" customFormat="1" ht="12" customHeight="1">
      <c r="A258" s="720"/>
      <c r="B258" s="777"/>
      <c r="C258" s="769"/>
      <c r="D258" s="770"/>
      <c r="E258" s="769"/>
      <c r="F258" s="769"/>
    </row>
    <row r="259" spans="1:6" s="697" customFormat="1" ht="24" customHeight="1">
      <c r="A259" s="778" t="s">
        <v>959</v>
      </c>
      <c r="B259" s="723" t="s">
        <v>960</v>
      </c>
      <c r="C259" s="779"/>
      <c r="D259" s="780"/>
      <c r="E259" s="779"/>
      <c r="F259" s="779"/>
    </row>
    <row r="260" spans="1:6" s="697" customFormat="1" ht="11.25" customHeight="1">
      <c r="A260" s="762" t="s">
        <v>961</v>
      </c>
      <c r="B260" s="781" t="s">
        <v>962</v>
      </c>
      <c r="C260" s="782"/>
      <c r="D260" s="783"/>
      <c r="E260" s="782"/>
      <c r="F260" s="782"/>
    </row>
    <row r="261" spans="1:6" s="773" customFormat="1" ht="12" customHeight="1">
      <c r="A261" s="771"/>
      <c r="B261" s="759" t="s">
        <v>963</v>
      </c>
      <c r="C261" s="764"/>
      <c r="D261" s="765"/>
      <c r="E261" s="764"/>
      <c r="F261" s="764"/>
    </row>
    <row r="262" spans="1:6" s="766" customFormat="1" ht="12" customHeight="1">
      <c r="A262" s="763"/>
      <c r="B262" s="759" t="s">
        <v>964</v>
      </c>
      <c r="C262" s="764"/>
      <c r="D262" s="765"/>
      <c r="E262" s="764"/>
      <c r="F262" s="764"/>
    </row>
    <row r="263" spans="1:6" s="766" customFormat="1" ht="12" customHeight="1">
      <c r="A263" s="763"/>
      <c r="B263" s="759" t="s">
        <v>965</v>
      </c>
      <c r="C263" s="764"/>
      <c r="D263" s="765"/>
      <c r="E263" s="764"/>
      <c r="F263" s="764"/>
    </row>
    <row r="264" spans="1:6" s="766" customFormat="1" ht="12" customHeight="1">
      <c r="A264" s="763"/>
      <c r="B264" s="759" t="s">
        <v>966</v>
      </c>
      <c r="C264" s="764"/>
      <c r="D264" s="765"/>
      <c r="E264" s="764"/>
      <c r="F264" s="764"/>
    </row>
    <row r="265" spans="1:6" s="766" customFormat="1" ht="12" customHeight="1">
      <c r="A265" s="763"/>
      <c r="B265" s="759" t="s">
        <v>967</v>
      </c>
      <c r="C265" s="764"/>
      <c r="D265" s="765"/>
      <c r="E265" s="764"/>
      <c r="F265" s="764"/>
    </row>
    <row r="266" spans="1:6" s="697" customFormat="1" ht="12" customHeight="1">
      <c r="A266" s="717"/>
      <c r="B266" s="713"/>
      <c r="C266" s="756"/>
      <c r="D266" s="757"/>
      <c r="E266" s="756"/>
      <c r="F266" s="756"/>
    </row>
    <row r="267" spans="1:6" s="697" customFormat="1" ht="11.25" customHeight="1">
      <c r="A267" s="762" t="s">
        <v>968</v>
      </c>
      <c r="B267" s="723" t="s">
        <v>969</v>
      </c>
      <c r="C267" s="724"/>
      <c r="D267" s="725"/>
      <c r="E267" s="724"/>
      <c r="F267" s="724"/>
    </row>
    <row r="268" spans="1:6" s="773" customFormat="1" ht="12" customHeight="1">
      <c r="A268" s="771"/>
      <c r="B268" s="759" t="s">
        <v>970</v>
      </c>
      <c r="C268" s="764"/>
      <c r="D268" s="765"/>
      <c r="E268" s="764"/>
      <c r="F268" s="764"/>
    </row>
    <row r="269" spans="1:6" s="766" customFormat="1" ht="12" customHeight="1">
      <c r="A269" s="763"/>
      <c r="B269" s="759" t="s">
        <v>971</v>
      </c>
      <c r="C269" s="764"/>
      <c r="D269" s="765"/>
      <c r="E269" s="764"/>
      <c r="F269" s="764"/>
    </row>
    <row r="270" spans="1:6" s="766" customFormat="1" ht="12" customHeight="1">
      <c r="A270" s="763"/>
      <c r="B270" s="759" t="s">
        <v>972</v>
      </c>
      <c r="C270" s="764"/>
      <c r="D270" s="765"/>
      <c r="E270" s="764"/>
      <c r="F270" s="764"/>
    </row>
    <row r="271" spans="1:6" s="766" customFormat="1" ht="12" customHeight="1">
      <c r="A271" s="763"/>
      <c r="B271" s="759" t="s">
        <v>973</v>
      </c>
      <c r="C271" s="764"/>
      <c r="D271" s="765"/>
      <c r="E271" s="764"/>
      <c r="F271" s="764"/>
    </row>
    <row r="272" spans="1:6" s="697" customFormat="1" ht="12" customHeight="1">
      <c r="A272" s="717"/>
      <c r="B272" s="713"/>
      <c r="C272" s="756"/>
      <c r="D272" s="757"/>
      <c r="E272" s="756"/>
      <c r="F272" s="756"/>
    </row>
    <row r="273" spans="1:6" s="697" customFormat="1" ht="23.25" customHeight="1">
      <c r="A273" s="762" t="s">
        <v>974</v>
      </c>
      <c r="B273" s="723" t="s">
        <v>975</v>
      </c>
      <c r="C273" s="724"/>
      <c r="D273" s="725"/>
      <c r="E273" s="724"/>
      <c r="F273" s="724"/>
    </row>
    <row r="274" spans="1:6" s="697" customFormat="1" ht="12" customHeight="1">
      <c r="A274" s="762"/>
      <c r="B274" s="760" t="s">
        <v>976</v>
      </c>
      <c r="C274" s="764"/>
      <c r="D274" s="765"/>
      <c r="E274" s="764"/>
      <c r="F274" s="764"/>
    </row>
    <row r="275" spans="1:6" ht="12" customHeight="1">
      <c r="A275" s="762"/>
      <c r="B275" s="784" t="s">
        <v>977</v>
      </c>
      <c r="C275" s="764"/>
      <c r="D275" s="765"/>
      <c r="E275" s="764"/>
      <c r="F275" s="764"/>
    </row>
    <row r="276" spans="1:6" ht="12" customHeight="1">
      <c r="A276" s="762"/>
      <c r="B276" s="784" t="s">
        <v>978</v>
      </c>
      <c r="C276" s="764"/>
      <c r="D276" s="765"/>
      <c r="E276" s="764"/>
      <c r="F276" s="764"/>
    </row>
    <row r="277" spans="1:6" ht="12" customHeight="1">
      <c r="A277" s="762"/>
      <c r="B277" s="784" t="s">
        <v>979</v>
      </c>
      <c r="C277" s="764"/>
      <c r="D277" s="765"/>
      <c r="E277" s="764"/>
      <c r="F277" s="764"/>
    </row>
    <row r="278" spans="1:6" ht="22.5">
      <c r="A278" s="762"/>
      <c r="B278" s="760" t="s">
        <v>980</v>
      </c>
      <c r="C278" s="764"/>
      <c r="D278" s="765"/>
      <c r="E278" s="764"/>
      <c r="F278" s="764"/>
    </row>
    <row r="279" spans="1:6" ht="12" customHeight="1">
      <c r="A279" s="762"/>
      <c r="B279" s="760" t="s">
        <v>981</v>
      </c>
      <c r="C279" s="764"/>
      <c r="D279" s="765"/>
      <c r="E279" s="764"/>
      <c r="F279" s="764"/>
    </row>
    <row r="280" spans="1:6" ht="12" customHeight="1">
      <c r="A280" s="762"/>
      <c r="B280" s="760" t="s">
        <v>982</v>
      </c>
      <c r="C280" s="764"/>
      <c r="D280" s="765"/>
      <c r="E280" s="764"/>
      <c r="F280" s="764"/>
    </row>
    <row r="281" spans="1:6" ht="12" customHeight="1">
      <c r="A281" s="785"/>
      <c r="B281" s="713"/>
      <c r="C281" s="786"/>
      <c r="D281" s="787"/>
      <c r="E281" s="786"/>
      <c r="F281" s="786"/>
    </row>
    <row r="282" spans="1:6" s="697" customFormat="1" ht="12" customHeight="1">
      <c r="A282" s="788" t="s">
        <v>983</v>
      </c>
      <c r="B282" s="719" t="s">
        <v>984</v>
      </c>
      <c r="C282" s="731"/>
      <c r="D282" s="732"/>
      <c r="E282" s="731"/>
      <c r="F282" s="731"/>
    </row>
    <row r="283" spans="1:6" s="791" customFormat="1" ht="12" customHeight="1">
      <c r="A283" s="762" t="s">
        <v>985</v>
      </c>
      <c r="B283" s="723" t="s">
        <v>986</v>
      </c>
      <c r="C283" s="789"/>
      <c r="D283" s="790"/>
      <c r="E283" s="789"/>
      <c r="F283" s="789"/>
    </row>
    <row r="284" spans="1:6" s="766" customFormat="1" ht="12" customHeight="1">
      <c r="A284" s="771"/>
      <c r="B284" s="759" t="s">
        <v>987</v>
      </c>
      <c r="C284" s="764"/>
      <c r="D284" s="765"/>
      <c r="E284" s="764"/>
      <c r="F284" s="764"/>
    </row>
    <row r="285" spans="1:6" s="697" customFormat="1" ht="12" customHeight="1">
      <c r="A285" s="763"/>
      <c r="B285" s="759" t="s">
        <v>988</v>
      </c>
      <c r="C285" s="764"/>
      <c r="D285" s="765"/>
      <c r="E285" s="764"/>
      <c r="F285" s="764"/>
    </row>
    <row r="286" spans="1:6" ht="12" customHeight="1">
      <c r="A286" s="763"/>
      <c r="B286" s="759" t="s">
        <v>989</v>
      </c>
      <c r="C286" s="764"/>
      <c r="D286" s="765"/>
      <c r="E286" s="764"/>
      <c r="F286" s="764"/>
    </row>
    <row r="287" spans="1:6" ht="12" customHeight="1">
      <c r="A287" s="763"/>
      <c r="B287" s="759" t="s">
        <v>990</v>
      </c>
      <c r="C287" s="764"/>
      <c r="D287" s="765"/>
      <c r="E287" s="764"/>
      <c r="F287" s="764"/>
    </row>
    <row r="288" spans="1:6" ht="12" customHeight="1">
      <c r="A288" s="792"/>
      <c r="B288" s="777"/>
      <c r="C288" s="769"/>
      <c r="D288" s="770"/>
      <c r="E288" s="769"/>
      <c r="F288" s="769"/>
    </row>
    <row r="289" spans="1:6" s="773" customFormat="1" ht="24" customHeight="1">
      <c r="A289" s="793" t="s">
        <v>991</v>
      </c>
      <c r="B289" s="794" t="s">
        <v>992</v>
      </c>
      <c r="C289" s="769"/>
      <c r="D289" s="770"/>
      <c r="E289" s="769"/>
      <c r="F289" s="769"/>
    </row>
    <row r="290" spans="1:6" s="791" customFormat="1" ht="11.25" customHeight="1">
      <c r="A290" s="762" t="s">
        <v>993</v>
      </c>
      <c r="B290" s="795" t="s">
        <v>994</v>
      </c>
      <c r="C290" s="789"/>
      <c r="D290" s="790"/>
      <c r="E290" s="789"/>
      <c r="F290" s="789"/>
    </row>
    <row r="291" spans="1:6" ht="12" customHeight="1">
      <c r="A291" s="763"/>
      <c r="B291" s="759" t="s">
        <v>995</v>
      </c>
      <c r="C291" s="764"/>
      <c r="D291" s="765"/>
      <c r="E291" s="764"/>
      <c r="F291" s="764"/>
    </row>
    <row r="292" spans="1:6" ht="12" customHeight="1">
      <c r="A292" s="763"/>
      <c r="B292" s="759" t="s">
        <v>996</v>
      </c>
      <c r="C292" s="764"/>
      <c r="D292" s="765"/>
      <c r="E292" s="764"/>
      <c r="F292" s="764"/>
    </row>
    <row r="293" spans="1:6" ht="12" customHeight="1">
      <c r="A293" s="763"/>
      <c r="B293" s="759" t="s">
        <v>997</v>
      </c>
      <c r="C293" s="764"/>
      <c r="D293" s="765"/>
      <c r="E293" s="764"/>
      <c r="F293" s="764"/>
    </row>
    <row r="294" spans="1:6" ht="12" customHeight="1">
      <c r="A294" s="763"/>
      <c r="B294" s="759" t="s">
        <v>998</v>
      </c>
      <c r="C294" s="764"/>
      <c r="D294" s="765"/>
      <c r="E294" s="764"/>
      <c r="F294" s="764"/>
    </row>
    <row r="295" spans="1:6" s="797" customFormat="1" ht="22.5" customHeight="1">
      <c r="A295" s="796"/>
      <c r="B295" s="708" t="s">
        <v>999</v>
      </c>
      <c r="C295" s="764"/>
      <c r="D295" s="765"/>
      <c r="E295" s="764"/>
      <c r="F295" s="764"/>
    </row>
    <row r="296" spans="1:6" ht="12" customHeight="1">
      <c r="A296" s="763"/>
      <c r="B296" s="759" t="s">
        <v>1000</v>
      </c>
      <c r="C296" s="764"/>
      <c r="D296" s="765"/>
      <c r="E296" s="764"/>
      <c r="F296" s="764"/>
    </row>
    <row r="297" spans="1:6" ht="12" customHeight="1">
      <c r="A297" s="763"/>
      <c r="B297" s="759" t="s">
        <v>1001</v>
      </c>
      <c r="C297" s="764"/>
      <c r="D297" s="765"/>
      <c r="E297" s="764"/>
      <c r="F297" s="764"/>
    </row>
    <row r="298" spans="1:6" s="797" customFormat="1" ht="22.5" customHeight="1">
      <c r="A298" s="796"/>
      <c r="B298" s="708" t="s">
        <v>1002</v>
      </c>
      <c r="C298" s="764"/>
      <c r="D298" s="765"/>
      <c r="E298" s="764"/>
      <c r="F298" s="764"/>
    </row>
    <row r="299" spans="1:6" ht="12" customHeight="1">
      <c r="A299" s="763"/>
      <c r="B299" s="759" t="s">
        <v>1003</v>
      </c>
      <c r="C299" s="764"/>
      <c r="D299" s="765"/>
      <c r="E299" s="764"/>
      <c r="F299" s="764"/>
    </row>
    <row r="300" spans="1:6" ht="12" customHeight="1">
      <c r="A300" s="792"/>
      <c r="B300" s="777"/>
      <c r="C300" s="769"/>
      <c r="D300" s="770"/>
      <c r="E300" s="769"/>
      <c r="F300" s="769"/>
    </row>
    <row r="301" spans="1:6" s="697" customFormat="1" ht="11.25" customHeight="1">
      <c r="A301" s="788" t="s">
        <v>1004</v>
      </c>
      <c r="B301" s="719" t="s">
        <v>1005</v>
      </c>
      <c r="C301" s="779"/>
      <c r="D301" s="780"/>
      <c r="E301" s="779"/>
      <c r="F301" s="779"/>
    </row>
    <row r="302" spans="1:6" s="791" customFormat="1" ht="11.25" customHeight="1">
      <c r="A302" s="762" t="s">
        <v>1006</v>
      </c>
      <c r="B302" s="723" t="s">
        <v>1007</v>
      </c>
      <c r="C302" s="782"/>
      <c r="D302" s="783"/>
      <c r="E302" s="782"/>
      <c r="F302" s="782"/>
    </row>
    <row r="303" spans="1:6" ht="12" customHeight="1">
      <c r="A303" s="763"/>
      <c r="B303" s="741" t="s">
        <v>1008</v>
      </c>
      <c r="C303" s="764"/>
      <c r="D303" s="765"/>
      <c r="E303" s="764"/>
      <c r="F303" s="764"/>
    </row>
    <row r="304" spans="1:6" ht="12" customHeight="1">
      <c r="A304" s="763"/>
      <c r="B304" s="741" t="s">
        <v>1009</v>
      </c>
      <c r="C304" s="764"/>
      <c r="D304" s="765"/>
      <c r="E304" s="764"/>
      <c r="F304" s="764"/>
    </row>
    <row r="305" spans="1:6" ht="12" customHeight="1">
      <c r="A305" s="763"/>
      <c r="B305" s="741" t="s">
        <v>1010</v>
      </c>
      <c r="C305" s="764"/>
      <c r="D305" s="765"/>
      <c r="E305" s="764"/>
      <c r="F305" s="764"/>
    </row>
    <row r="306" spans="1:6" ht="12" customHeight="1">
      <c r="A306" s="763"/>
      <c r="B306" s="741" t="s">
        <v>1011</v>
      </c>
      <c r="C306" s="764"/>
      <c r="D306" s="765"/>
      <c r="E306" s="764"/>
      <c r="F306" s="764"/>
    </row>
    <row r="307" spans="1:6" ht="12" customHeight="1">
      <c r="A307" s="792"/>
      <c r="B307" s="798"/>
      <c r="C307" s="769"/>
      <c r="D307" s="770"/>
      <c r="E307" s="769"/>
      <c r="F307" s="769"/>
    </row>
    <row r="308" spans="1:6" s="697" customFormat="1" ht="12" customHeight="1">
      <c r="A308" s="788" t="s">
        <v>1012</v>
      </c>
      <c r="B308" s="799" t="s">
        <v>1013</v>
      </c>
      <c r="C308" s="731"/>
      <c r="D308" s="732"/>
      <c r="E308" s="731"/>
      <c r="F308" s="731"/>
    </row>
    <row r="309" spans="1:6" s="791" customFormat="1" ht="12" customHeight="1">
      <c r="A309" s="762" t="s">
        <v>1014</v>
      </c>
      <c r="B309" s="723" t="s">
        <v>867</v>
      </c>
      <c r="C309" s="789"/>
      <c r="D309" s="790"/>
      <c r="E309" s="789"/>
      <c r="F309" s="789"/>
    </row>
    <row r="310" spans="1:6" s="766" customFormat="1" ht="23.25" customHeight="1">
      <c r="A310" s="771"/>
      <c r="B310" s="800" t="s">
        <v>1015</v>
      </c>
      <c r="C310" s="764"/>
      <c r="D310" s="765"/>
      <c r="E310" s="764"/>
      <c r="F310" s="764"/>
    </row>
    <row r="311" spans="1:6" s="766" customFormat="1" ht="24" customHeight="1">
      <c r="A311" s="771"/>
      <c r="B311" s="759" t="s">
        <v>1016</v>
      </c>
      <c r="C311" s="764"/>
      <c r="D311" s="765"/>
      <c r="E311" s="764"/>
      <c r="F311" s="764"/>
    </row>
    <row r="312" spans="1:6" s="697" customFormat="1" ht="12" customHeight="1">
      <c r="A312" s="763"/>
      <c r="B312" s="759" t="s">
        <v>1017</v>
      </c>
      <c r="C312" s="764"/>
      <c r="D312" s="765"/>
      <c r="E312" s="764"/>
      <c r="F312" s="764"/>
    </row>
    <row r="313" spans="1:6" s="697" customFormat="1" ht="12" customHeight="1">
      <c r="A313" s="763"/>
      <c r="B313" s="759" t="s">
        <v>1018</v>
      </c>
      <c r="C313" s="764"/>
      <c r="D313" s="765"/>
      <c r="E313" s="764"/>
      <c r="F313" s="764"/>
    </row>
    <row r="314" spans="1:6" ht="12" customHeight="1">
      <c r="A314" s="792"/>
      <c r="B314" s="798"/>
      <c r="C314" s="769"/>
      <c r="D314" s="770"/>
      <c r="E314" s="769"/>
      <c r="F314" s="769"/>
    </row>
    <row r="315" spans="1:6" s="697" customFormat="1" ht="12" customHeight="1">
      <c r="A315" s="788" t="s">
        <v>1019</v>
      </c>
      <c r="B315" s="799" t="s">
        <v>1020</v>
      </c>
      <c r="C315" s="731"/>
      <c r="D315" s="732"/>
      <c r="E315" s="731"/>
      <c r="F315" s="731"/>
    </row>
    <row r="316" spans="1:6" s="791" customFormat="1" ht="12" customHeight="1">
      <c r="A316" s="762" t="s">
        <v>1021</v>
      </c>
      <c r="B316" s="723" t="s">
        <v>1022</v>
      </c>
      <c r="C316" s="789"/>
      <c r="D316" s="790"/>
      <c r="E316" s="789"/>
      <c r="F316" s="789"/>
    </row>
    <row r="317" spans="1:6" s="697" customFormat="1" ht="12" customHeight="1">
      <c r="A317" s="763"/>
      <c r="B317" s="759" t="s">
        <v>1023</v>
      </c>
      <c r="C317" s="764"/>
      <c r="D317" s="765"/>
      <c r="E317" s="764"/>
      <c r="F317" s="764"/>
    </row>
    <row r="318" spans="1:6" s="697" customFormat="1" ht="12" customHeight="1">
      <c r="A318" s="763"/>
      <c r="B318" s="759" t="s">
        <v>1024</v>
      </c>
      <c r="C318" s="764"/>
      <c r="D318" s="765"/>
      <c r="E318" s="764"/>
      <c r="F318" s="764"/>
    </row>
    <row r="319" spans="1:6" s="697" customFormat="1" ht="12" customHeight="1">
      <c r="A319" s="763"/>
      <c r="B319" s="759" t="s">
        <v>1025</v>
      </c>
      <c r="C319" s="764"/>
      <c r="D319" s="765"/>
      <c r="E319" s="764"/>
      <c r="F319" s="764"/>
    </row>
    <row r="320" spans="1:6" ht="12" customHeight="1">
      <c r="A320" s="792"/>
      <c r="B320" s="798"/>
      <c r="C320" s="769"/>
      <c r="D320" s="770"/>
      <c r="E320" s="769"/>
      <c r="F320" s="769"/>
    </row>
    <row r="321" spans="1:6" s="791" customFormat="1" ht="12" customHeight="1">
      <c r="A321" s="762" t="s">
        <v>1026</v>
      </c>
      <c r="B321" s="723" t="s">
        <v>1027</v>
      </c>
      <c r="C321" s="789"/>
      <c r="D321" s="790"/>
      <c r="E321" s="789"/>
      <c r="F321" s="789"/>
    </row>
    <row r="322" spans="1:6" s="697" customFormat="1" ht="12" customHeight="1">
      <c r="A322" s="763"/>
      <c r="B322" s="759" t="s">
        <v>1028</v>
      </c>
      <c r="C322" s="764"/>
      <c r="D322" s="765"/>
      <c r="E322" s="764"/>
      <c r="F322" s="764"/>
    </row>
    <row r="323" spans="1:6" s="697" customFormat="1" ht="12" customHeight="1">
      <c r="A323" s="763"/>
      <c r="B323" s="759" t="s">
        <v>1029</v>
      </c>
      <c r="C323" s="764"/>
      <c r="D323" s="765"/>
      <c r="E323" s="764"/>
      <c r="F323" s="764"/>
    </row>
    <row r="324" spans="1:6" s="697" customFormat="1" ht="12" customHeight="1">
      <c r="A324" s="763"/>
      <c r="B324" s="759" t="s">
        <v>1030</v>
      </c>
      <c r="C324" s="764"/>
      <c r="D324" s="765"/>
      <c r="E324" s="764"/>
      <c r="F324" s="764"/>
    </row>
    <row r="325" spans="1:6" s="801" customFormat="1" ht="12" customHeight="1">
      <c r="A325" s="792"/>
      <c r="B325" s="777"/>
      <c r="C325" s="769"/>
      <c r="D325" s="770"/>
      <c r="E325" s="769"/>
      <c r="F325" s="769"/>
    </row>
    <row r="326" spans="1:6" s="791" customFormat="1" ht="12" customHeight="1">
      <c r="A326" s="802" t="s">
        <v>1031</v>
      </c>
      <c r="B326" s="803" t="s">
        <v>1032</v>
      </c>
      <c r="C326" s="789"/>
      <c r="D326" s="790"/>
      <c r="E326" s="789"/>
      <c r="F326" s="789"/>
    </row>
    <row r="327" spans="1:6" s="697" customFormat="1" ht="12" customHeight="1">
      <c r="A327" s="763"/>
      <c r="B327" s="759" t="s">
        <v>1033</v>
      </c>
      <c r="C327" s="764"/>
      <c r="D327" s="765"/>
      <c r="E327" s="764"/>
      <c r="F327" s="764"/>
    </row>
    <row r="328" spans="1:6" s="697" customFormat="1" ht="12" customHeight="1">
      <c r="A328" s="763"/>
      <c r="B328" s="759" t="s">
        <v>1034</v>
      </c>
      <c r="C328" s="764"/>
      <c r="D328" s="765"/>
      <c r="E328" s="764"/>
      <c r="F328" s="764"/>
    </row>
    <row r="329" spans="1:6" ht="12" customHeight="1">
      <c r="B329" s="804" t="s">
        <v>1046</v>
      </c>
      <c r="C329" s="805"/>
      <c r="D329" s="806"/>
      <c r="E329" s="805"/>
      <c r="F329" s="805"/>
    </row>
    <row r="330" spans="1:6" s="791" customFormat="1" ht="12" customHeight="1">
      <c r="A330" s="802" t="s">
        <v>1035</v>
      </c>
      <c r="B330" s="723" t="s">
        <v>1036</v>
      </c>
      <c r="C330" s="789"/>
      <c r="D330" s="790"/>
      <c r="E330" s="789"/>
      <c r="F330" s="789"/>
    </row>
    <row r="331" spans="1:6" s="697" customFormat="1" ht="12" customHeight="1">
      <c r="A331" s="763"/>
      <c r="B331" s="759" t="s">
        <v>1037</v>
      </c>
      <c r="C331" s="764"/>
      <c r="D331" s="765"/>
      <c r="E331" s="764"/>
      <c r="F331" s="764"/>
    </row>
    <row r="332" spans="1:6" s="697" customFormat="1" ht="12" customHeight="1">
      <c r="A332" s="763"/>
      <c r="B332" s="759" t="s">
        <v>1038</v>
      </c>
      <c r="C332" s="764"/>
      <c r="D332" s="765"/>
      <c r="E332" s="764"/>
      <c r="F332" s="764"/>
    </row>
    <row r="333" spans="1:6" s="697" customFormat="1" ht="12" customHeight="1">
      <c r="A333" s="763"/>
      <c r="B333" s="759" t="s">
        <v>1039</v>
      </c>
      <c r="C333" s="764"/>
      <c r="D333" s="765"/>
      <c r="E333" s="764"/>
      <c r="F333" s="764"/>
    </row>
    <row r="334" spans="1:6" s="697" customFormat="1" ht="12" customHeight="1">
      <c r="A334" s="763"/>
      <c r="B334" s="759" t="s">
        <v>1040</v>
      </c>
      <c r="C334" s="764"/>
      <c r="D334" s="765"/>
      <c r="E334" s="764"/>
      <c r="F334" s="764"/>
    </row>
    <row r="335" spans="1:6" s="697" customFormat="1" ht="12" customHeight="1">
      <c r="A335" s="763"/>
      <c r="B335" s="759" t="s">
        <v>1041</v>
      </c>
      <c r="C335" s="764"/>
      <c r="D335" s="765"/>
      <c r="E335" s="764"/>
      <c r="F335" s="764"/>
    </row>
    <row r="336" spans="1:6" s="697" customFormat="1" ht="12" customHeight="1">
      <c r="A336" s="763"/>
      <c r="B336" s="759" t="s">
        <v>1042</v>
      </c>
      <c r="C336" s="764"/>
      <c r="D336" s="765"/>
      <c r="E336" s="764"/>
      <c r="F336" s="764"/>
    </row>
    <row r="337" spans="1:4" s="697" customFormat="1" ht="12" customHeight="1">
      <c r="A337" s="792"/>
      <c r="B337" s="777"/>
      <c r="D337" s="807"/>
    </row>
    <row r="338" spans="1:4" s="697" customFormat="1" ht="12" customHeight="1">
      <c r="A338" s="792"/>
      <c r="B338" s="777"/>
      <c r="D338" s="807"/>
    </row>
  </sheetData>
  <phoneticPr fontId="38" type="noConversion"/>
  <pageMargins left="0" right="0" top="0" bottom="0.17" header="0.42" footer="0.17"/>
  <pageSetup orientation="landscape" horizontalDpi="4294967292" verticalDpi="4294967292"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dimension ref="B2:B28"/>
  <sheetViews>
    <sheetView workbookViewId="0">
      <selection activeCell="B2" sqref="B2"/>
    </sheetView>
  </sheetViews>
  <sheetFormatPr defaultColWidth="8.85546875" defaultRowHeight="12.75"/>
  <cols>
    <col min="1" max="1" width="8.85546875" style="197" customWidth="1"/>
    <col min="2" max="2" width="92.5703125" style="194" customWidth="1"/>
    <col min="3" max="16384" width="8.85546875" style="197"/>
  </cols>
  <sheetData>
    <row r="2" spans="2:2" ht="259.5" customHeight="1">
      <c r="B2" s="194" t="s">
        <v>201</v>
      </c>
    </row>
    <row r="4" spans="2:2" ht="66" customHeight="1">
      <c r="B4" s="832" t="s">
        <v>202</v>
      </c>
    </row>
    <row r="6" spans="2:2" ht="259.5" customHeight="1">
      <c r="B6" s="194" t="s">
        <v>201</v>
      </c>
    </row>
    <row r="8" spans="2:2" ht="66" customHeight="1">
      <c r="B8" s="832" t="s">
        <v>202</v>
      </c>
    </row>
    <row r="10" spans="2:2" ht="259.5" customHeight="1">
      <c r="B10" s="194" t="s">
        <v>201</v>
      </c>
    </row>
    <row r="12" spans="2:2" ht="66" customHeight="1">
      <c r="B12" s="832" t="s">
        <v>202</v>
      </c>
    </row>
    <row r="14" spans="2:2" ht="259.5" customHeight="1">
      <c r="B14" s="194" t="s">
        <v>201</v>
      </c>
    </row>
    <row r="16" spans="2:2" ht="66" customHeight="1">
      <c r="B16" s="832" t="s">
        <v>202</v>
      </c>
    </row>
    <row r="18" spans="2:2" ht="259.5" customHeight="1">
      <c r="B18" s="194" t="s">
        <v>201</v>
      </c>
    </row>
    <row r="20" spans="2:2" ht="66" customHeight="1">
      <c r="B20" s="832" t="s">
        <v>202</v>
      </c>
    </row>
    <row r="22" spans="2:2" ht="259.5" customHeight="1">
      <c r="B22" s="194" t="s">
        <v>201</v>
      </c>
    </row>
    <row r="24" spans="2:2" ht="66" customHeight="1">
      <c r="B24" s="832" t="s">
        <v>202</v>
      </c>
    </row>
    <row r="26" spans="2:2" ht="259.5" customHeight="1">
      <c r="B26" s="194" t="s">
        <v>201</v>
      </c>
    </row>
    <row r="28" spans="2:2" ht="66" customHeight="1">
      <c r="B28" s="832" t="s">
        <v>202</v>
      </c>
    </row>
  </sheetData>
  <phoneticPr fontId="0" type="noConversion"/>
  <pageMargins left="0.51" right="0.51" top="0.62" bottom="1" header="0.5" footer="0.5"/>
  <pageSetup orientation="portrait" horizontalDpi="300" verticalDpi="300" r:id="rId1"/>
  <headerFooter alignWithMargins="0">
    <oddHeader xml:space="preserve">&amp;C
</oddHeader>
  </headerFooter>
</worksheet>
</file>

<file path=xl/worksheets/sheet22.xml><?xml version="1.0" encoding="utf-8"?>
<worksheet xmlns="http://schemas.openxmlformats.org/spreadsheetml/2006/main" xmlns:r="http://schemas.openxmlformats.org/officeDocument/2006/relationships">
  <dimension ref="A1:G28"/>
  <sheetViews>
    <sheetView tabSelected="1" topLeftCell="A7" workbookViewId="0">
      <selection activeCell="G2" sqref="G2"/>
    </sheetView>
  </sheetViews>
  <sheetFormatPr defaultRowHeight="12.75"/>
  <cols>
    <col min="1" max="1" width="11.85546875" style="835" bestFit="1" customWidth="1"/>
    <col min="2" max="2" width="19.140625" style="835" bestFit="1" customWidth="1"/>
    <col min="3" max="3" width="19.5703125" style="835" customWidth="1"/>
    <col min="4" max="4" width="16.42578125" style="835" bestFit="1" customWidth="1"/>
    <col min="5" max="5" width="16.28515625" style="835" customWidth="1"/>
    <col min="6" max="6" width="9.7109375" style="835" bestFit="1" customWidth="1"/>
    <col min="7" max="7" width="3.7109375" style="835" bestFit="1" customWidth="1"/>
    <col min="8" max="16384" width="9.140625" style="835"/>
  </cols>
  <sheetData>
    <row r="1" spans="1:7" ht="15.95" customHeight="1" thickTop="1" thickBot="1">
      <c r="A1" s="1022" t="s">
        <v>541</v>
      </c>
      <c r="B1" s="1022"/>
      <c r="C1" s="1022"/>
      <c r="D1" s="1020">
        <f>(Cover!B6)</f>
        <v>0</v>
      </c>
      <c r="E1" s="1020"/>
      <c r="F1" s="1021"/>
      <c r="G1" s="834" t="s">
        <v>1073</v>
      </c>
    </row>
    <row r="2" spans="1:7" ht="14.25" thickTop="1" thickBot="1">
      <c r="A2" s="836" t="s">
        <v>466</v>
      </c>
      <c r="B2" s="837" t="s">
        <v>467</v>
      </c>
      <c r="C2" s="837" t="s">
        <v>468</v>
      </c>
      <c r="D2" s="837" t="s">
        <v>469</v>
      </c>
      <c r="E2" s="837" t="s">
        <v>470</v>
      </c>
      <c r="F2" s="838" t="s">
        <v>471</v>
      </c>
      <c r="G2" s="851">
        <v>0</v>
      </c>
    </row>
    <row r="3" spans="1:7" ht="36" customHeight="1" thickTop="1" thickBot="1">
      <c r="A3" s="839" t="s">
        <v>472</v>
      </c>
      <c r="B3" s="840" t="s">
        <v>473</v>
      </c>
      <c r="C3" s="840" t="s">
        <v>474</v>
      </c>
      <c r="D3" s="840" t="s">
        <v>475</v>
      </c>
      <c r="E3" s="840" t="s">
        <v>476</v>
      </c>
      <c r="F3" s="841" t="s">
        <v>477</v>
      </c>
      <c r="G3" s="849"/>
    </row>
    <row r="4" spans="1:7" ht="12" customHeight="1" thickTop="1" thickBot="1">
      <c r="A4" s="839"/>
      <c r="B4" s="842" t="s">
        <v>467</v>
      </c>
      <c r="C4" s="842" t="s">
        <v>468</v>
      </c>
      <c r="D4" s="842" t="s">
        <v>469</v>
      </c>
      <c r="E4" s="842" t="s">
        <v>470</v>
      </c>
      <c r="F4" s="843" t="s">
        <v>471</v>
      </c>
      <c r="G4" s="844">
        <v>0</v>
      </c>
    </row>
    <row r="5" spans="1:7" ht="36" customHeight="1" thickTop="1" thickBot="1">
      <c r="A5" s="839" t="s">
        <v>478</v>
      </c>
      <c r="B5" s="840" t="s">
        <v>479</v>
      </c>
      <c r="C5" s="840" t="s">
        <v>480</v>
      </c>
      <c r="D5" s="840" t="s">
        <v>481</v>
      </c>
      <c r="E5" s="840" t="s">
        <v>482</v>
      </c>
      <c r="F5" s="841" t="s">
        <v>483</v>
      </c>
      <c r="G5" s="849"/>
    </row>
    <row r="6" spans="1:7" ht="12" customHeight="1" thickTop="1" thickBot="1">
      <c r="A6" s="839"/>
      <c r="B6" s="842" t="s">
        <v>467</v>
      </c>
      <c r="C6" s="842" t="s">
        <v>468</v>
      </c>
      <c r="D6" s="842" t="s">
        <v>469</v>
      </c>
      <c r="E6" s="842" t="s">
        <v>470</v>
      </c>
      <c r="F6" s="843" t="s">
        <v>471</v>
      </c>
      <c r="G6" s="844">
        <v>0</v>
      </c>
    </row>
    <row r="7" spans="1:7" ht="36" customHeight="1" thickTop="1" thickBot="1">
      <c r="A7" s="839" t="s">
        <v>484</v>
      </c>
      <c r="B7" s="840" t="s">
        <v>485</v>
      </c>
      <c r="C7" s="840" t="s">
        <v>486</v>
      </c>
      <c r="D7" s="840" t="s">
        <v>487</v>
      </c>
      <c r="E7" s="840" t="s">
        <v>488</v>
      </c>
      <c r="F7" s="841" t="s">
        <v>489</v>
      </c>
      <c r="G7" s="849"/>
    </row>
    <row r="8" spans="1:7" ht="12" customHeight="1" thickTop="1" thickBot="1">
      <c r="A8" s="839"/>
      <c r="B8" s="842" t="s">
        <v>490</v>
      </c>
      <c r="C8" s="842" t="s">
        <v>491</v>
      </c>
      <c r="D8" s="842" t="s">
        <v>492</v>
      </c>
      <c r="E8" s="842" t="s">
        <v>493</v>
      </c>
      <c r="F8" s="843" t="s">
        <v>471</v>
      </c>
      <c r="G8" s="844">
        <v>0</v>
      </c>
    </row>
    <row r="9" spans="1:7" ht="36" customHeight="1" thickTop="1" thickBot="1">
      <c r="A9" s="845" t="s">
        <v>494</v>
      </c>
      <c r="B9" s="840" t="s">
        <v>495</v>
      </c>
      <c r="C9" s="840" t="s">
        <v>496</v>
      </c>
      <c r="D9" s="840" t="s">
        <v>497</v>
      </c>
      <c r="E9" s="840" t="s">
        <v>488</v>
      </c>
      <c r="F9" s="841" t="s">
        <v>498</v>
      </c>
      <c r="G9" s="849"/>
    </row>
    <row r="10" spans="1:7" ht="12" customHeight="1" thickTop="1" thickBot="1">
      <c r="A10" s="845"/>
      <c r="B10" s="842" t="s">
        <v>467</v>
      </c>
      <c r="C10" s="842" t="s">
        <v>468</v>
      </c>
      <c r="D10" s="842" t="s">
        <v>469</v>
      </c>
      <c r="E10" s="842" t="s">
        <v>470</v>
      </c>
      <c r="F10" s="843" t="s">
        <v>471</v>
      </c>
      <c r="G10" s="844">
        <v>0</v>
      </c>
    </row>
    <row r="11" spans="1:7" ht="36" customHeight="1" thickTop="1" thickBot="1">
      <c r="A11" s="845" t="s">
        <v>499</v>
      </c>
      <c r="B11" s="840" t="s">
        <v>500</v>
      </c>
      <c r="C11" s="840" t="s">
        <v>501</v>
      </c>
      <c r="D11" s="840" t="s">
        <v>502</v>
      </c>
      <c r="E11" s="840" t="s">
        <v>503</v>
      </c>
      <c r="F11" s="841" t="s">
        <v>504</v>
      </c>
      <c r="G11" s="849"/>
    </row>
    <row r="12" spans="1:7" ht="12" customHeight="1" thickTop="1" thickBot="1">
      <c r="A12" s="845"/>
      <c r="B12" s="842" t="s">
        <v>467</v>
      </c>
      <c r="C12" s="842" t="s">
        <v>468</v>
      </c>
      <c r="D12" s="842" t="s">
        <v>469</v>
      </c>
      <c r="E12" s="842" t="s">
        <v>470</v>
      </c>
      <c r="F12" s="843" t="s">
        <v>471</v>
      </c>
      <c r="G12" s="844">
        <v>0</v>
      </c>
    </row>
    <row r="13" spans="1:7" ht="36" customHeight="1" thickTop="1" thickBot="1">
      <c r="A13" s="845" t="s">
        <v>1043</v>
      </c>
      <c r="B13" s="840" t="s">
        <v>505</v>
      </c>
      <c r="C13" s="840" t="s">
        <v>506</v>
      </c>
      <c r="D13" s="840" t="s">
        <v>507</v>
      </c>
      <c r="E13" s="840" t="s">
        <v>508</v>
      </c>
      <c r="F13" s="841" t="s">
        <v>509</v>
      </c>
      <c r="G13" s="849"/>
    </row>
    <row r="14" spans="1:7" ht="12" customHeight="1" thickTop="1" thickBot="1">
      <c r="A14" s="845"/>
      <c r="B14" s="842" t="s">
        <v>467</v>
      </c>
      <c r="C14" s="842" t="s">
        <v>468</v>
      </c>
      <c r="D14" s="842" t="s">
        <v>469</v>
      </c>
      <c r="E14" s="842" t="s">
        <v>470</v>
      </c>
      <c r="F14" s="843" t="s">
        <v>471</v>
      </c>
      <c r="G14" s="844">
        <v>0</v>
      </c>
    </row>
    <row r="15" spans="1:7" ht="36" customHeight="1" thickTop="1" thickBot="1">
      <c r="A15" s="845" t="s">
        <v>510</v>
      </c>
      <c r="B15" s="840" t="s">
        <v>511</v>
      </c>
      <c r="C15" s="840" t="s">
        <v>512</v>
      </c>
      <c r="D15" s="840" t="s">
        <v>513</v>
      </c>
      <c r="E15" s="840" t="s">
        <v>514</v>
      </c>
      <c r="F15" s="841" t="s">
        <v>515</v>
      </c>
      <c r="G15" s="849"/>
    </row>
    <row r="16" spans="1:7" ht="12" customHeight="1" thickTop="1" thickBot="1">
      <c r="A16" s="845"/>
      <c r="B16" s="842" t="s">
        <v>490</v>
      </c>
      <c r="C16" s="842" t="s">
        <v>491</v>
      </c>
      <c r="D16" s="842" t="s">
        <v>492</v>
      </c>
      <c r="E16" s="842" t="s">
        <v>493</v>
      </c>
      <c r="F16" s="843" t="s">
        <v>471</v>
      </c>
      <c r="G16" s="844">
        <v>0</v>
      </c>
    </row>
    <row r="17" spans="1:7" ht="36" customHeight="1" thickTop="1" thickBot="1">
      <c r="A17" s="845" t="s">
        <v>516</v>
      </c>
      <c r="B17" s="840" t="s">
        <v>517</v>
      </c>
      <c r="C17" s="840" t="s">
        <v>518</v>
      </c>
      <c r="D17" s="840" t="s">
        <v>519</v>
      </c>
      <c r="E17" s="840" t="s">
        <v>520</v>
      </c>
      <c r="F17" s="841" t="s">
        <v>521</v>
      </c>
      <c r="G17" s="849"/>
    </row>
    <row r="18" spans="1:7" ht="12" customHeight="1" thickTop="1" thickBot="1">
      <c r="A18" s="845"/>
      <c r="B18" s="842" t="s">
        <v>490</v>
      </c>
      <c r="C18" s="842" t="s">
        <v>491</v>
      </c>
      <c r="D18" s="842" t="s">
        <v>492</v>
      </c>
      <c r="E18" s="842" t="s">
        <v>493</v>
      </c>
      <c r="F18" s="843" t="s">
        <v>471</v>
      </c>
      <c r="G18" s="844">
        <v>0</v>
      </c>
    </row>
    <row r="19" spans="1:7" ht="36" customHeight="1" thickTop="1" thickBot="1">
      <c r="A19" s="845" t="s">
        <v>522</v>
      </c>
      <c r="B19" s="840" t="s">
        <v>517</v>
      </c>
      <c r="C19" s="840" t="s">
        <v>518</v>
      </c>
      <c r="D19" s="840" t="s">
        <v>519</v>
      </c>
      <c r="E19" s="840" t="s">
        <v>520</v>
      </c>
      <c r="F19" s="841" t="s">
        <v>521</v>
      </c>
      <c r="G19" s="849"/>
    </row>
    <row r="20" spans="1:7" ht="12" customHeight="1" thickTop="1" thickBot="1">
      <c r="A20" s="845"/>
      <c r="B20" s="842" t="s">
        <v>467</v>
      </c>
      <c r="C20" s="842" t="s">
        <v>468</v>
      </c>
      <c r="D20" s="842" t="s">
        <v>469</v>
      </c>
      <c r="E20" s="842" t="s">
        <v>470</v>
      </c>
      <c r="F20" s="843" t="s">
        <v>471</v>
      </c>
      <c r="G20" s="844">
        <v>0</v>
      </c>
    </row>
    <row r="21" spans="1:7" ht="36" customHeight="1" thickTop="1" thickBot="1">
      <c r="A21" s="845" t="s">
        <v>523</v>
      </c>
      <c r="B21" s="840" t="s">
        <v>524</v>
      </c>
      <c r="C21" s="840" t="s">
        <v>525</v>
      </c>
      <c r="D21" s="840" t="s">
        <v>526</v>
      </c>
      <c r="E21" s="840" t="s">
        <v>527</v>
      </c>
      <c r="F21" s="841" t="s">
        <v>528</v>
      </c>
      <c r="G21" s="849"/>
    </row>
    <row r="22" spans="1:7" ht="12" customHeight="1" thickTop="1" thickBot="1">
      <c r="A22" s="845"/>
      <c r="B22" s="842" t="s">
        <v>467</v>
      </c>
      <c r="C22" s="842" t="s">
        <v>468</v>
      </c>
      <c r="D22" s="842" t="s">
        <v>469</v>
      </c>
      <c r="E22" s="842" t="s">
        <v>470</v>
      </c>
      <c r="F22" s="843" t="s">
        <v>471</v>
      </c>
      <c r="G22" s="844">
        <v>0</v>
      </c>
    </row>
    <row r="23" spans="1:7" ht="36" customHeight="1" thickTop="1" thickBot="1">
      <c r="A23" s="845" t="s">
        <v>529</v>
      </c>
      <c r="B23" s="840" t="s">
        <v>530</v>
      </c>
      <c r="C23" s="840" t="s">
        <v>531</v>
      </c>
      <c r="D23" s="840" t="s">
        <v>532</v>
      </c>
      <c r="E23" s="840" t="s">
        <v>533</v>
      </c>
      <c r="F23" s="841" t="s">
        <v>534</v>
      </c>
      <c r="G23" s="849"/>
    </row>
    <row r="24" spans="1:7" ht="12" customHeight="1" thickTop="1" thickBot="1">
      <c r="A24" s="845"/>
      <c r="B24" s="842" t="s">
        <v>467</v>
      </c>
      <c r="C24" s="842" t="s">
        <v>468</v>
      </c>
      <c r="D24" s="842" t="s">
        <v>469</v>
      </c>
      <c r="E24" s="842" t="s">
        <v>470</v>
      </c>
      <c r="F24" s="843" t="s">
        <v>471</v>
      </c>
      <c r="G24" s="844">
        <v>0</v>
      </c>
    </row>
    <row r="25" spans="1:7" ht="36" customHeight="1" thickTop="1" thickBot="1">
      <c r="A25" s="846" t="s">
        <v>535</v>
      </c>
      <c r="B25" s="847" t="s">
        <v>536</v>
      </c>
      <c r="C25" s="847" t="s">
        <v>537</v>
      </c>
      <c r="D25" s="847" t="s">
        <v>538</v>
      </c>
      <c r="E25" s="847" t="s">
        <v>539</v>
      </c>
      <c r="F25" s="848" t="s">
        <v>534</v>
      </c>
      <c r="G25" s="849"/>
    </row>
    <row r="26" spans="1:7" ht="14.25" thickTop="1" thickBot="1">
      <c r="F26" s="844"/>
      <c r="G26" s="844"/>
    </row>
    <row r="27" spans="1:7" ht="36" customHeight="1" thickTop="1" thickBot="1">
      <c r="F27" s="850" t="s">
        <v>540</v>
      </c>
      <c r="G27" s="844">
        <f>SUM(G2:G26)</f>
        <v>0</v>
      </c>
    </row>
    <row r="28" spans="1:7" ht="13.5" thickTop="1"/>
  </sheetData>
  <mergeCells count="2">
    <mergeCell ref="D1:F1"/>
    <mergeCell ref="A1:C1"/>
  </mergeCells>
  <phoneticPr fontId="0" type="noConversion"/>
  <pageMargins left="0.51" right="0.51" top="0.62" bottom="1" header="0.5" footer="0.5"/>
  <pageSetup orientation="portrait" horizontalDpi="300" verticalDpi="300" r:id="rId1"/>
  <headerFooter alignWithMargins="0">
    <oddHeader xml:space="preserve">&amp;C
</oddHeader>
  </headerFooter>
</worksheet>
</file>

<file path=xl/worksheets/sheet3.xml><?xml version="1.0" encoding="utf-8"?>
<worksheet xmlns="http://schemas.openxmlformats.org/spreadsheetml/2006/main" xmlns:r="http://schemas.openxmlformats.org/officeDocument/2006/relationships">
  <dimension ref="A1:K43"/>
  <sheetViews>
    <sheetView showGridLines="0" topLeftCell="A19" zoomScale="120" workbookViewId="0">
      <selection activeCell="G53" sqref="G53"/>
    </sheetView>
  </sheetViews>
  <sheetFormatPr defaultRowHeight="12.75"/>
  <cols>
    <col min="1" max="1" width="3.5703125" style="167" customWidth="1"/>
    <col min="2" max="2" width="5.140625" style="167" customWidth="1"/>
    <col min="3" max="3" width="21" style="167" customWidth="1"/>
    <col min="4" max="4" width="9.140625" style="167"/>
    <col min="5" max="5" width="13.140625" style="167" customWidth="1"/>
    <col min="6" max="6" width="10.7109375" style="167" customWidth="1"/>
    <col min="7" max="8" width="12.7109375" style="167" customWidth="1"/>
    <col min="9" max="16384" width="9.140625" style="167"/>
  </cols>
  <sheetData>
    <row r="1" spans="1:8" ht="18" customHeight="1">
      <c r="A1" s="170"/>
      <c r="B1" s="856" t="s">
        <v>280</v>
      </c>
      <c r="C1" s="856"/>
      <c r="D1" s="856"/>
      <c r="E1" s="856"/>
      <c r="F1" s="170"/>
      <c r="G1" s="855">
        <f>(Cover!B6)</f>
        <v>0</v>
      </c>
      <c r="H1" s="855"/>
    </row>
    <row r="2" spans="1:8" ht="15.75" customHeight="1">
      <c r="A2" s="170"/>
      <c r="B2" s="170"/>
      <c r="C2" s="170"/>
      <c r="D2" s="170"/>
      <c r="E2" s="170"/>
      <c r="F2" s="170"/>
      <c r="G2" s="170"/>
      <c r="H2" s="170"/>
    </row>
    <row r="3" spans="1:8" s="166" customFormat="1" ht="18" customHeight="1">
      <c r="A3" s="357" t="s">
        <v>74</v>
      </c>
      <c r="B3" s="358" t="s">
        <v>75</v>
      </c>
      <c r="C3" s="359"/>
      <c r="D3" s="370"/>
      <c r="E3" s="394"/>
      <c r="F3" s="394"/>
      <c r="G3" s="362">
        <f>(Cover!$B$8)</f>
        <v>41122</v>
      </c>
      <c r="H3" s="362">
        <f>(Cover!$D$8)</f>
        <v>41274</v>
      </c>
    </row>
    <row r="4" spans="1:8" s="166" customFormat="1" ht="15" customHeight="1">
      <c r="A4" s="89"/>
      <c r="B4" s="24" t="s">
        <v>76</v>
      </c>
      <c r="C4" s="24"/>
      <c r="D4" s="68"/>
      <c r="E4" s="33"/>
      <c r="F4" s="33"/>
      <c r="G4" s="128"/>
      <c r="H4" s="128"/>
    </row>
    <row r="5" spans="1:8" s="166" customFormat="1" ht="15" customHeight="1">
      <c r="A5" s="89"/>
      <c r="B5" s="24" t="s">
        <v>77</v>
      </c>
      <c r="C5" s="24"/>
      <c r="D5" s="68"/>
      <c r="E5" s="33"/>
      <c r="F5" s="33"/>
      <c r="G5" s="128"/>
      <c r="H5" s="128"/>
    </row>
    <row r="6" spans="1:8" s="166" customFormat="1" ht="15" customHeight="1">
      <c r="A6" s="89"/>
      <c r="B6" s="24" t="s">
        <v>78</v>
      </c>
      <c r="C6" s="24"/>
      <c r="D6" s="68"/>
      <c r="E6" s="33"/>
      <c r="F6" s="33"/>
      <c r="G6" s="128"/>
      <c r="H6" s="128"/>
    </row>
    <row r="7" spans="1:8">
      <c r="B7" s="24" t="s">
        <v>261</v>
      </c>
      <c r="H7" s="167" t="s">
        <v>1046</v>
      </c>
    </row>
    <row r="8" spans="1:8">
      <c r="B8" s="24"/>
      <c r="C8" s="167" t="s">
        <v>275</v>
      </c>
    </row>
    <row r="9" spans="1:8">
      <c r="B9" s="168" t="s">
        <v>260</v>
      </c>
      <c r="C9" s="857"/>
      <c r="D9" s="857"/>
      <c r="E9" s="857"/>
      <c r="G9" s="171"/>
      <c r="H9" s="171"/>
    </row>
    <row r="10" spans="1:8">
      <c r="C10" s="857"/>
      <c r="D10" s="857"/>
      <c r="E10" s="857"/>
      <c r="G10" s="171"/>
      <c r="H10" s="171"/>
    </row>
    <row r="11" spans="1:8">
      <c r="C11" s="857"/>
      <c r="D11" s="857"/>
      <c r="E11" s="857"/>
      <c r="G11" s="171"/>
      <c r="H11" s="171"/>
    </row>
    <row r="12" spans="1:8">
      <c r="C12" s="857"/>
      <c r="D12" s="857"/>
      <c r="E12" s="857"/>
      <c r="G12" s="171"/>
      <c r="H12" s="171"/>
    </row>
    <row r="13" spans="1:8">
      <c r="C13" s="857"/>
      <c r="D13" s="857"/>
      <c r="E13" s="857"/>
      <c r="G13" s="171"/>
      <c r="H13" s="171"/>
    </row>
    <row r="14" spans="1:8">
      <c r="C14" s="857"/>
      <c r="D14" s="857"/>
      <c r="E14" s="857"/>
      <c r="G14" s="171"/>
      <c r="H14" s="171"/>
    </row>
    <row r="15" spans="1:8">
      <c r="C15" s="857"/>
      <c r="D15" s="857"/>
      <c r="E15" s="857"/>
      <c r="G15" s="172"/>
      <c r="H15" s="172"/>
    </row>
    <row r="16" spans="1:8">
      <c r="F16" s="169" t="s">
        <v>15</v>
      </c>
      <c r="G16" s="129">
        <f>SUM(G9:G15)</f>
        <v>0</v>
      </c>
      <c r="H16" s="129">
        <f>SUM(H9:H15)</f>
        <v>0</v>
      </c>
    </row>
    <row r="18" spans="1:9" ht="15">
      <c r="A18" s="88" t="s">
        <v>80</v>
      </c>
      <c r="B18" s="24" t="s">
        <v>262</v>
      </c>
    </row>
    <row r="19" spans="1:9" ht="15">
      <c r="A19" s="88"/>
      <c r="B19" s="24"/>
      <c r="C19" s="167" t="s">
        <v>276</v>
      </c>
    </row>
    <row r="20" spans="1:9">
      <c r="B20" s="168" t="s">
        <v>260</v>
      </c>
      <c r="C20" s="857"/>
      <c r="D20" s="857"/>
      <c r="E20" s="857"/>
      <c r="G20" s="171"/>
      <c r="H20" s="171"/>
    </row>
    <row r="21" spans="1:9">
      <c r="C21" s="857"/>
      <c r="D21" s="857"/>
      <c r="E21" s="857"/>
      <c r="G21" s="171"/>
      <c r="H21" s="171"/>
    </row>
    <row r="22" spans="1:9">
      <c r="C22" s="857"/>
      <c r="D22" s="857"/>
      <c r="E22" s="857"/>
      <c r="G22" s="171"/>
      <c r="H22" s="171"/>
    </row>
    <row r="23" spans="1:9">
      <c r="C23" s="857"/>
      <c r="D23" s="857"/>
      <c r="E23" s="857"/>
      <c r="G23" s="171"/>
      <c r="H23" s="171"/>
    </row>
    <row r="24" spans="1:9">
      <c r="C24" s="857"/>
      <c r="D24" s="857"/>
      <c r="E24" s="857"/>
      <c r="G24" s="171"/>
      <c r="H24" s="171"/>
    </row>
    <row r="25" spans="1:9">
      <c r="C25" s="857"/>
      <c r="D25" s="857"/>
      <c r="E25" s="857"/>
      <c r="G25" s="171"/>
      <c r="H25" s="171"/>
    </row>
    <row r="26" spans="1:9">
      <c r="C26" s="857"/>
      <c r="D26" s="857"/>
      <c r="E26" s="857"/>
      <c r="G26" s="172"/>
      <c r="H26" s="172"/>
    </row>
    <row r="27" spans="1:9">
      <c r="F27" s="169" t="s">
        <v>15</v>
      </c>
      <c r="G27" s="129">
        <f>SUM(G20:G26)</f>
        <v>0</v>
      </c>
      <c r="H27" s="129">
        <f>SUM(H20:H26)</f>
        <v>0</v>
      </c>
    </row>
    <row r="29" spans="1:9" ht="15.75">
      <c r="A29" s="357" t="s">
        <v>95</v>
      </c>
      <c r="B29" s="358" t="s">
        <v>103</v>
      </c>
      <c r="C29" s="359"/>
      <c r="D29" s="370"/>
      <c r="E29" s="394"/>
      <c r="F29" s="394"/>
      <c r="G29" s="362" t="s">
        <v>1046</v>
      </c>
      <c r="H29" s="362" t="s">
        <v>1046</v>
      </c>
      <c r="I29" s="33"/>
    </row>
    <row r="30" spans="1:9" ht="15">
      <c r="A30" s="89"/>
      <c r="B30" s="24" t="s">
        <v>104</v>
      </c>
      <c r="C30" s="24"/>
      <c r="D30" s="68"/>
      <c r="E30" s="33"/>
      <c r="F30" s="33"/>
      <c r="G30" s="128"/>
      <c r="H30" s="128"/>
      <c r="I30" s="33"/>
    </row>
    <row r="31" spans="1:9" ht="15">
      <c r="A31" s="89"/>
      <c r="B31" s="24" t="s">
        <v>105</v>
      </c>
      <c r="C31" s="24"/>
      <c r="D31" s="68"/>
      <c r="E31" s="33"/>
      <c r="F31" s="33"/>
      <c r="G31" s="128"/>
      <c r="H31" s="128"/>
      <c r="I31" s="33"/>
    </row>
    <row r="32" spans="1:9" ht="15">
      <c r="A32" s="89"/>
      <c r="B32" s="24" t="s">
        <v>263</v>
      </c>
      <c r="D32" s="68"/>
      <c r="E32" s="33"/>
      <c r="F32" s="33"/>
      <c r="G32" s="33"/>
      <c r="H32" s="33"/>
      <c r="I32" s="33"/>
    </row>
    <row r="33" spans="1:11">
      <c r="C33" s="167" t="s">
        <v>264</v>
      </c>
      <c r="G33" s="128"/>
      <c r="H33" s="128"/>
    </row>
    <row r="35" spans="1:11" ht="15.75">
      <c r="A35" s="357" t="s">
        <v>113</v>
      </c>
      <c r="B35" s="358" t="s">
        <v>114</v>
      </c>
      <c r="C35" s="359"/>
      <c r="D35" s="370"/>
      <c r="E35" s="394"/>
      <c r="F35" s="394"/>
      <c r="G35" s="394"/>
      <c r="H35" s="394"/>
      <c r="I35" s="33"/>
      <c r="J35" s="129"/>
      <c r="K35" s="129"/>
    </row>
    <row r="36" spans="1:11" ht="15">
      <c r="A36" s="89"/>
      <c r="B36" s="90" t="s">
        <v>265</v>
      </c>
      <c r="D36" s="99"/>
      <c r="E36" s="99"/>
      <c r="F36" s="99"/>
      <c r="G36" s="128"/>
      <c r="H36" s="128"/>
      <c r="I36" s="99"/>
    </row>
    <row r="37" spans="1:11" ht="15">
      <c r="A37" s="89"/>
      <c r="B37" s="90"/>
      <c r="C37" s="167" t="s">
        <v>266</v>
      </c>
      <c r="D37" s="99"/>
      <c r="E37" s="99"/>
      <c r="F37" s="99"/>
      <c r="G37" s="129"/>
      <c r="H37" s="129"/>
      <c r="I37" s="99"/>
    </row>
    <row r="38" spans="1:11" ht="15">
      <c r="A38" s="89"/>
      <c r="B38" s="90" t="s">
        <v>267</v>
      </c>
      <c r="D38" s="99"/>
      <c r="E38" s="99"/>
      <c r="F38" s="99"/>
      <c r="G38" s="128"/>
      <c r="H38" s="128"/>
      <c r="I38" s="99"/>
    </row>
    <row r="39" spans="1:11" ht="15">
      <c r="A39" s="89"/>
      <c r="B39" s="90"/>
      <c r="C39" s="167" t="s">
        <v>268</v>
      </c>
      <c r="D39" s="99"/>
      <c r="E39" s="99"/>
      <c r="F39" s="99"/>
      <c r="G39" s="129"/>
      <c r="H39" s="129"/>
      <c r="I39" s="99"/>
    </row>
    <row r="40" spans="1:11" ht="15">
      <c r="A40" s="89"/>
      <c r="B40" s="90" t="s">
        <v>269</v>
      </c>
      <c r="D40" s="99"/>
      <c r="E40" s="99"/>
      <c r="F40" s="99"/>
      <c r="G40" s="128"/>
      <c r="H40" s="128"/>
      <c r="I40" s="99"/>
    </row>
    <row r="41" spans="1:11" ht="15">
      <c r="A41" s="89"/>
      <c r="B41" s="90"/>
      <c r="C41" s="167" t="s">
        <v>270</v>
      </c>
      <c r="D41" s="99"/>
      <c r="E41" s="99"/>
      <c r="F41" s="99"/>
      <c r="G41" s="129"/>
      <c r="H41" s="129"/>
      <c r="I41" s="99"/>
    </row>
    <row r="42" spans="1:11" ht="15">
      <c r="A42" s="89"/>
      <c r="B42" s="90" t="s">
        <v>271</v>
      </c>
      <c r="D42" s="99"/>
      <c r="E42" s="99"/>
      <c r="F42" s="99"/>
      <c r="G42" s="128"/>
      <c r="H42" s="128"/>
      <c r="I42" s="99"/>
    </row>
    <row r="43" spans="1:11" ht="15">
      <c r="A43" s="89"/>
      <c r="B43" s="90"/>
      <c r="C43" s="167" t="s">
        <v>272</v>
      </c>
      <c r="D43" s="99"/>
      <c r="E43" s="99"/>
      <c r="F43" s="99"/>
      <c r="G43" s="90"/>
      <c r="H43" s="99"/>
      <c r="I43" s="99"/>
      <c r="J43" s="129"/>
      <c r="K43" s="129"/>
    </row>
  </sheetData>
  <sheetProtection password="C5B1" sheet="1" objects="1" scenarios="1"/>
  <mergeCells count="16">
    <mergeCell ref="G1:H1"/>
    <mergeCell ref="B1:E1"/>
    <mergeCell ref="C25:E25"/>
    <mergeCell ref="C26:E26"/>
    <mergeCell ref="C21:E21"/>
    <mergeCell ref="C22:E22"/>
    <mergeCell ref="C23:E23"/>
    <mergeCell ref="C24:E24"/>
    <mergeCell ref="C13:E13"/>
    <mergeCell ref="C14:E14"/>
    <mergeCell ref="C15:E15"/>
    <mergeCell ref="C20:E20"/>
    <mergeCell ref="C9:E9"/>
    <mergeCell ref="C10:E10"/>
    <mergeCell ref="C11:E11"/>
    <mergeCell ref="C12:E12"/>
  </mergeCells>
  <phoneticPr fontId="0" type="noConversion"/>
  <pageMargins left="0.75" right="0.75" top="0.62" bottom="1" header="0.5" footer="0.5"/>
  <pageSetup orientation="portrait" horizontalDpi="300" verticalDpi="300" r:id="rId1"/>
  <headerFooter alignWithMargins="0">
    <oddHeader xml:space="preserve">&amp;C
</oddHeader>
    <oddFooter>&amp;L&amp;F&amp;C&amp;A&amp;R&amp;P</oddFooter>
  </headerFooter>
  <legacyDrawing r:id="rId2"/>
</worksheet>
</file>

<file path=xl/worksheets/sheet4.xml><?xml version="1.0" encoding="utf-8"?>
<worksheet xmlns="http://schemas.openxmlformats.org/spreadsheetml/2006/main" xmlns:r="http://schemas.openxmlformats.org/officeDocument/2006/relationships">
  <dimension ref="A1:K130"/>
  <sheetViews>
    <sheetView showGridLines="0" topLeftCell="A4" zoomScale="120" workbookViewId="0">
      <selection activeCell="B5" sqref="B5:J21"/>
    </sheetView>
  </sheetViews>
  <sheetFormatPr defaultRowHeight="12.75"/>
  <cols>
    <col min="1" max="1" width="2.7109375" customWidth="1"/>
    <col min="2" max="2" width="14.140625" customWidth="1"/>
    <col min="4" max="7" width="8.140625" customWidth="1"/>
    <col min="10" max="11" width="11.140625" customWidth="1"/>
  </cols>
  <sheetData>
    <row r="1" spans="1:11" ht="20.25">
      <c r="A1" s="815" t="s">
        <v>372</v>
      </c>
      <c r="B1" s="341"/>
      <c r="C1" s="341"/>
      <c r="D1" s="341"/>
      <c r="E1" s="341"/>
      <c r="F1" s="341"/>
      <c r="G1" s="867">
        <f>(Cover!B6)</f>
        <v>0</v>
      </c>
      <c r="H1" s="868"/>
      <c r="I1" s="868"/>
      <c r="J1" s="868"/>
      <c r="K1" s="207"/>
    </row>
    <row r="2" spans="1:11" ht="15.75">
      <c r="A2" s="397" t="s">
        <v>352</v>
      </c>
      <c r="B2" s="347"/>
      <c r="C2" s="347"/>
      <c r="D2" s="347"/>
      <c r="E2" s="347"/>
      <c r="F2" s="347"/>
      <c r="G2" s="341"/>
      <c r="H2" s="341"/>
      <c r="I2" s="341"/>
      <c r="J2" s="341"/>
      <c r="K2" s="192" t="s">
        <v>1046</v>
      </c>
    </row>
    <row r="3" spans="1:11" ht="14.25">
      <c r="A3" s="197"/>
      <c r="B3" s="220" t="s">
        <v>357</v>
      </c>
      <c r="C3" s="197"/>
      <c r="D3" s="197"/>
      <c r="E3" s="197"/>
      <c r="F3" s="197"/>
      <c r="G3" s="197"/>
      <c r="H3" s="197"/>
      <c r="I3" s="197"/>
      <c r="J3" s="197"/>
      <c r="K3" s="197"/>
    </row>
    <row r="4" spans="1:11" ht="14.25">
      <c r="A4" s="197"/>
      <c r="B4" s="220" t="s">
        <v>358</v>
      </c>
      <c r="C4" s="197"/>
      <c r="D4" s="197"/>
      <c r="E4" s="197"/>
      <c r="F4" s="197"/>
      <c r="G4" s="197"/>
      <c r="H4" s="197"/>
      <c r="I4" s="197"/>
      <c r="J4" s="197"/>
      <c r="K4" s="197"/>
    </row>
    <row r="5" spans="1:11">
      <c r="A5" s="197"/>
      <c r="B5" s="858"/>
      <c r="C5" s="859"/>
      <c r="D5" s="859"/>
      <c r="E5" s="859"/>
      <c r="F5" s="859"/>
      <c r="G5" s="859"/>
      <c r="H5" s="859"/>
      <c r="I5" s="859"/>
      <c r="J5" s="860"/>
      <c r="K5" s="197"/>
    </row>
    <row r="6" spans="1:11">
      <c r="A6" s="197"/>
      <c r="B6" s="861"/>
      <c r="C6" s="862"/>
      <c r="D6" s="862"/>
      <c r="E6" s="862"/>
      <c r="F6" s="862"/>
      <c r="G6" s="862"/>
      <c r="H6" s="862"/>
      <c r="I6" s="862"/>
      <c r="J6" s="863"/>
      <c r="K6" s="197"/>
    </row>
    <row r="7" spans="1:11">
      <c r="A7" s="197"/>
      <c r="B7" s="861"/>
      <c r="C7" s="862"/>
      <c r="D7" s="862"/>
      <c r="E7" s="862"/>
      <c r="F7" s="862"/>
      <c r="G7" s="862"/>
      <c r="H7" s="862"/>
      <c r="I7" s="862"/>
      <c r="J7" s="863"/>
      <c r="K7" s="197"/>
    </row>
    <row r="8" spans="1:11">
      <c r="A8" s="197"/>
      <c r="B8" s="861"/>
      <c r="C8" s="862"/>
      <c r="D8" s="862"/>
      <c r="E8" s="862"/>
      <c r="F8" s="862"/>
      <c r="G8" s="862"/>
      <c r="H8" s="862"/>
      <c r="I8" s="862"/>
      <c r="J8" s="863"/>
      <c r="K8" s="197"/>
    </row>
    <row r="9" spans="1:11">
      <c r="A9" s="197"/>
      <c r="B9" s="861"/>
      <c r="C9" s="862"/>
      <c r="D9" s="862"/>
      <c r="E9" s="862"/>
      <c r="F9" s="862"/>
      <c r="G9" s="862"/>
      <c r="H9" s="862"/>
      <c r="I9" s="862"/>
      <c r="J9" s="863"/>
      <c r="K9" s="197"/>
    </row>
    <row r="10" spans="1:11">
      <c r="A10" s="197"/>
      <c r="B10" s="861"/>
      <c r="C10" s="862"/>
      <c r="D10" s="862"/>
      <c r="E10" s="862"/>
      <c r="F10" s="862"/>
      <c r="G10" s="862"/>
      <c r="H10" s="862"/>
      <c r="I10" s="862"/>
      <c r="J10" s="863"/>
      <c r="K10" s="197"/>
    </row>
    <row r="11" spans="1:11">
      <c r="A11" s="197"/>
      <c r="B11" s="861"/>
      <c r="C11" s="862"/>
      <c r="D11" s="862"/>
      <c r="E11" s="862"/>
      <c r="F11" s="862"/>
      <c r="G11" s="862"/>
      <c r="H11" s="862"/>
      <c r="I11" s="862"/>
      <c r="J11" s="863"/>
      <c r="K11" s="197"/>
    </row>
    <row r="12" spans="1:11">
      <c r="A12" s="197"/>
      <c r="B12" s="861"/>
      <c r="C12" s="862"/>
      <c r="D12" s="862"/>
      <c r="E12" s="862"/>
      <c r="F12" s="862"/>
      <c r="G12" s="862"/>
      <c r="H12" s="862"/>
      <c r="I12" s="862"/>
      <c r="J12" s="863"/>
      <c r="K12" s="197"/>
    </row>
    <row r="13" spans="1:11">
      <c r="A13" s="197"/>
      <c r="B13" s="861"/>
      <c r="C13" s="862"/>
      <c r="D13" s="862"/>
      <c r="E13" s="862"/>
      <c r="F13" s="862"/>
      <c r="G13" s="862"/>
      <c r="H13" s="862"/>
      <c r="I13" s="862"/>
      <c r="J13" s="863"/>
      <c r="K13" s="197"/>
    </row>
    <row r="14" spans="1:11">
      <c r="A14" s="197"/>
      <c r="B14" s="861"/>
      <c r="C14" s="862"/>
      <c r="D14" s="862"/>
      <c r="E14" s="862"/>
      <c r="F14" s="862"/>
      <c r="G14" s="862"/>
      <c r="H14" s="862"/>
      <c r="I14" s="862"/>
      <c r="J14" s="863"/>
      <c r="K14" s="197"/>
    </row>
    <row r="15" spans="1:11">
      <c r="A15" s="197"/>
      <c r="B15" s="861"/>
      <c r="C15" s="862"/>
      <c r="D15" s="862"/>
      <c r="E15" s="862"/>
      <c r="F15" s="862"/>
      <c r="G15" s="862"/>
      <c r="H15" s="862"/>
      <c r="I15" s="862"/>
      <c r="J15" s="863"/>
      <c r="K15" s="197"/>
    </row>
    <row r="16" spans="1:11">
      <c r="A16" s="197"/>
      <c r="B16" s="861"/>
      <c r="C16" s="862"/>
      <c r="D16" s="862"/>
      <c r="E16" s="862"/>
      <c r="F16" s="862"/>
      <c r="G16" s="862"/>
      <c r="H16" s="862"/>
      <c r="I16" s="862"/>
      <c r="J16" s="863"/>
      <c r="K16" s="197"/>
    </row>
    <row r="17" spans="1:11">
      <c r="A17" s="197"/>
      <c r="B17" s="861"/>
      <c r="C17" s="862"/>
      <c r="D17" s="862"/>
      <c r="E17" s="862"/>
      <c r="F17" s="862"/>
      <c r="G17" s="862"/>
      <c r="H17" s="862"/>
      <c r="I17" s="862"/>
      <c r="J17" s="863"/>
      <c r="K17" s="197"/>
    </row>
    <row r="18" spans="1:11">
      <c r="A18" s="197"/>
      <c r="B18" s="861"/>
      <c r="C18" s="862"/>
      <c r="D18" s="862"/>
      <c r="E18" s="862"/>
      <c r="F18" s="862"/>
      <c r="G18" s="862"/>
      <c r="H18" s="862"/>
      <c r="I18" s="862"/>
      <c r="J18" s="863"/>
      <c r="K18" s="197"/>
    </row>
    <row r="19" spans="1:11">
      <c r="A19" s="197"/>
      <c r="B19" s="861"/>
      <c r="C19" s="862"/>
      <c r="D19" s="862"/>
      <c r="E19" s="862"/>
      <c r="F19" s="862"/>
      <c r="G19" s="862"/>
      <c r="H19" s="862"/>
      <c r="I19" s="862"/>
      <c r="J19" s="863"/>
      <c r="K19" s="197"/>
    </row>
    <row r="20" spans="1:11">
      <c r="A20" s="197"/>
      <c r="B20" s="861"/>
      <c r="C20" s="862"/>
      <c r="D20" s="862"/>
      <c r="E20" s="862"/>
      <c r="F20" s="862"/>
      <c r="G20" s="862"/>
      <c r="H20" s="862"/>
      <c r="I20" s="862"/>
      <c r="J20" s="863"/>
      <c r="K20" s="197"/>
    </row>
    <row r="21" spans="1:11">
      <c r="A21" s="197"/>
      <c r="B21" s="864"/>
      <c r="C21" s="865"/>
      <c r="D21" s="865"/>
      <c r="E21" s="865"/>
      <c r="F21" s="865"/>
      <c r="G21" s="865"/>
      <c r="H21" s="865"/>
      <c r="I21" s="865"/>
      <c r="J21" s="866"/>
      <c r="K21" s="197"/>
    </row>
    <row r="22" spans="1:11" ht="14.25">
      <c r="A22" s="197"/>
      <c r="B22" s="220" t="s">
        <v>359</v>
      </c>
      <c r="C22" s="197"/>
      <c r="D22" s="197"/>
      <c r="E22" s="197"/>
      <c r="F22" s="197"/>
      <c r="G22" s="197"/>
      <c r="H22" s="197"/>
      <c r="I22" s="197"/>
      <c r="J22" s="197"/>
      <c r="K22" s="197"/>
    </row>
    <row r="23" spans="1:11" ht="14.25">
      <c r="A23" s="197"/>
      <c r="B23" s="220" t="s">
        <v>353</v>
      </c>
      <c r="C23" s="197"/>
      <c r="D23" s="197"/>
      <c r="E23" s="197"/>
      <c r="F23" s="197"/>
      <c r="G23" s="197"/>
      <c r="H23" s="197"/>
      <c r="I23" s="197"/>
      <c r="J23" s="197"/>
      <c r="K23" s="197"/>
    </row>
    <row r="24" spans="1:11">
      <c r="A24" s="197"/>
      <c r="B24" s="858"/>
      <c r="C24" s="859"/>
      <c r="D24" s="859"/>
      <c r="E24" s="859"/>
      <c r="F24" s="859"/>
      <c r="G24" s="859"/>
      <c r="H24" s="859"/>
      <c r="I24" s="859"/>
      <c r="J24" s="860"/>
      <c r="K24" s="197"/>
    </row>
    <row r="25" spans="1:11">
      <c r="A25" s="197"/>
      <c r="B25" s="861"/>
      <c r="C25" s="862"/>
      <c r="D25" s="862"/>
      <c r="E25" s="862"/>
      <c r="F25" s="862"/>
      <c r="G25" s="862"/>
      <c r="H25" s="862"/>
      <c r="I25" s="862"/>
      <c r="J25" s="863"/>
      <c r="K25" s="197"/>
    </row>
    <row r="26" spans="1:11">
      <c r="A26" s="197"/>
      <c r="B26" s="861"/>
      <c r="C26" s="862"/>
      <c r="D26" s="862"/>
      <c r="E26" s="862"/>
      <c r="F26" s="862"/>
      <c r="G26" s="862"/>
      <c r="H26" s="862"/>
      <c r="I26" s="862"/>
      <c r="J26" s="863"/>
      <c r="K26" s="197"/>
    </row>
    <row r="27" spans="1:11">
      <c r="A27" s="197"/>
      <c r="B27" s="861"/>
      <c r="C27" s="862"/>
      <c r="D27" s="862"/>
      <c r="E27" s="862"/>
      <c r="F27" s="862"/>
      <c r="G27" s="862"/>
      <c r="H27" s="862"/>
      <c r="I27" s="862"/>
      <c r="J27" s="863"/>
      <c r="K27" s="197"/>
    </row>
    <row r="28" spans="1:11">
      <c r="A28" s="197"/>
      <c r="B28" s="861"/>
      <c r="C28" s="862"/>
      <c r="D28" s="862"/>
      <c r="E28" s="862"/>
      <c r="F28" s="862"/>
      <c r="G28" s="862"/>
      <c r="H28" s="862"/>
      <c r="I28" s="862"/>
      <c r="J28" s="863"/>
      <c r="K28" s="197"/>
    </row>
    <row r="29" spans="1:11">
      <c r="A29" s="197"/>
      <c r="B29" s="861"/>
      <c r="C29" s="862"/>
      <c r="D29" s="862"/>
      <c r="E29" s="862"/>
      <c r="F29" s="862"/>
      <c r="G29" s="862"/>
      <c r="H29" s="862"/>
      <c r="I29" s="862"/>
      <c r="J29" s="863"/>
      <c r="K29" s="197"/>
    </row>
    <row r="30" spans="1:11">
      <c r="A30" s="197"/>
      <c r="B30" s="861"/>
      <c r="C30" s="862"/>
      <c r="D30" s="862"/>
      <c r="E30" s="862"/>
      <c r="F30" s="862"/>
      <c r="G30" s="862"/>
      <c r="H30" s="862"/>
      <c r="I30" s="862"/>
      <c r="J30" s="863"/>
      <c r="K30" s="197"/>
    </row>
    <row r="31" spans="1:11">
      <c r="A31" s="197"/>
      <c r="B31" s="861"/>
      <c r="C31" s="862"/>
      <c r="D31" s="862"/>
      <c r="E31" s="862"/>
      <c r="F31" s="862"/>
      <c r="G31" s="862"/>
      <c r="H31" s="862"/>
      <c r="I31" s="862"/>
      <c r="J31" s="863"/>
      <c r="K31" s="197"/>
    </row>
    <row r="32" spans="1:11">
      <c r="A32" s="197"/>
      <c r="B32" s="861"/>
      <c r="C32" s="862"/>
      <c r="D32" s="862"/>
      <c r="E32" s="862"/>
      <c r="F32" s="862"/>
      <c r="G32" s="862"/>
      <c r="H32" s="862"/>
      <c r="I32" s="862"/>
      <c r="J32" s="863"/>
      <c r="K32" s="197"/>
    </row>
    <row r="33" spans="1:11">
      <c r="A33" s="197"/>
      <c r="B33" s="861"/>
      <c r="C33" s="862"/>
      <c r="D33" s="862"/>
      <c r="E33" s="862"/>
      <c r="F33" s="862"/>
      <c r="G33" s="862"/>
      <c r="H33" s="862"/>
      <c r="I33" s="862"/>
      <c r="J33" s="863"/>
      <c r="K33" s="197"/>
    </row>
    <row r="34" spans="1:11">
      <c r="A34" s="197"/>
      <c r="B34" s="861"/>
      <c r="C34" s="862"/>
      <c r="D34" s="862"/>
      <c r="E34" s="862"/>
      <c r="F34" s="862"/>
      <c r="G34" s="862"/>
      <c r="H34" s="862"/>
      <c r="I34" s="862"/>
      <c r="J34" s="863"/>
      <c r="K34" s="197"/>
    </row>
    <row r="35" spans="1:11">
      <c r="A35" s="197"/>
      <c r="B35" s="861"/>
      <c r="C35" s="862"/>
      <c r="D35" s="862"/>
      <c r="E35" s="862"/>
      <c r="F35" s="862"/>
      <c r="G35" s="862"/>
      <c r="H35" s="862"/>
      <c r="I35" s="862"/>
      <c r="J35" s="863"/>
      <c r="K35" s="197"/>
    </row>
    <row r="36" spans="1:11">
      <c r="A36" s="197"/>
      <c r="B36" s="861"/>
      <c r="C36" s="862"/>
      <c r="D36" s="862"/>
      <c r="E36" s="862"/>
      <c r="F36" s="862"/>
      <c r="G36" s="862"/>
      <c r="H36" s="862"/>
      <c r="I36" s="862"/>
      <c r="J36" s="863"/>
      <c r="K36" s="197"/>
    </row>
    <row r="37" spans="1:11">
      <c r="A37" s="197"/>
      <c r="B37" s="861"/>
      <c r="C37" s="862"/>
      <c r="D37" s="862"/>
      <c r="E37" s="862"/>
      <c r="F37" s="862"/>
      <c r="G37" s="862"/>
      <c r="H37" s="862"/>
      <c r="I37" s="862"/>
      <c r="J37" s="863"/>
      <c r="K37" s="197"/>
    </row>
    <row r="38" spans="1:11">
      <c r="A38" s="197"/>
      <c r="B38" s="861"/>
      <c r="C38" s="862"/>
      <c r="D38" s="862"/>
      <c r="E38" s="862"/>
      <c r="F38" s="862"/>
      <c r="G38" s="862"/>
      <c r="H38" s="862"/>
      <c r="I38" s="862"/>
      <c r="J38" s="863"/>
      <c r="K38" s="197"/>
    </row>
    <row r="39" spans="1:11">
      <c r="A39" s="197"/>
      <c r="B39" s="861"/>
      <c r="C39" s="862"/>
      <c r="D39" s="862"/>
      <c r="E39" s="862"/>
      <c r="F39" s="862"/>
      <c r="G39" s="862"/>
      <c r="H39" s="862"/>
      <c r="I39" s="862"/>
      <c r="J39" s="863"/>
      <c r="K39" s="197"/>
    </row>
    <row r="40" spans="1:11">
      <c r="A40" s="197"/>
      <c r="B40" s="861"/>
      <c r="C40" s="862"/>
      <c r="D40" s="862"/>
      <c r="E40" s="862"/>
      <c r="F40" s="862"/>
      <c r="G40" s="862"/>
      <c r="H40" s="862"/>
      <c r="I40" s="862"/>
      <c r="J40" s="863"/>
      <c r="K40" s="197"/>
    </row>
    <row r="41" spans="1:11">
      <c r="A41" s="197"/>
      <c r="B41" s="861"/>
      <c r="C41" s="862"/>
      <c r="D41" s="862"/>
      <c r="E41" s="862"/>
      <c r="F41" s="862"/>
      <c r="G41" s="862"/>
      <c r="H41" s="862"/>
      <c r="I41" s="862"/>
      <c r="J41" s="863"/>
      <c r="K41" s="197"/>
    </row>
    <row r="42" spans="1:11">
      <c r="A42" s="197"/>
      <c r="B42" s="864"/>
      <c r="C42" s="865"/>
      <c r="D42" s="865"/>
      <c r="E42" s="865"/>
      <c r="F42" s="865"/>
      <c r="G42" s="865"/>
      <c r="H42" s="865"/>
      <c r="I42" s="865"/>
      <c r="J42" s="866"/>
      <c r="K42" s="197"/>
    </row>
    <row r="43" spans="1:11" ht="20.25">
      <c r="A43" s="397" t="s">
        <v>354</v>
      </c>
      <c r="B43" s="347"/>
      <c r="C43" s="347"/>
      <c r="D43" s="347"/>
      <c r="E43" s="347"/>
      <c r="F43" s="347"/>
      <c r="G43" s="878">
        <f>(Cover!B6)</f>
        <v>0</v>
      </c>
      <c r="H43" s="879"/>
      <c r="I43" s="879"/>
      <c r="J43" s="879"/>
      <c r="K43" s="197"/>
    </row>
    <row r="44" spans="1:11" ht="14.25">
      <c r="A44" s="197"/>
      <c r="B44" s="220" t="s">
        <v>355</v>
      </c>
      <c r="C44" s="197"/>
      <c r="D44" s="197"/>
      <c r="E44" s="197"/>
      <c r="F44" s="197"/>
      <c r="G44" s="197"/>
      <c r="H44" s="197"/>
      <c r="I44" s="197"/>
      <c r="J44" s="197"/>
      <c r="K44" s="197"/>
    </row>
    <row r="45" spans="1:11" ht="14.25">
      <c r="A45" s="197"/>
      <c r="B45" s="220" t="s">
        <v>356</v>
      </c>
      <c r="C45" s="197"/>
      <c r="D45" s="197"/>
      <c r="E45" s="197"/>
      <c r="F45" s="197"/>
      <c r="G45" s="197"/>
      <c r="H45" s="197"/>
      <c r="I45" s="197"/>
      <c r="J45" s="197"/>
      <c r="K45" s="197"/>
    </row>
    <row r="46" spans="1:11">
      <c r="A46" s="197"/>
      <c r="B46" s="858"/>
      <c r="C46" s="859"/>
      <c r="D46" s="859"/>
      <c r="E46" s="859"/>
      <c r="F46" s="859"/>
      <c r="G46" s="859"/>
      <c r="H46" s="859"/>
      <c r="I46" s="859"/>
      <c r="J46" s="860"/>
      <c r="K46" s="197"/>
    </row>
    <row r="47" spans="1:11">
      <c r="A47" s="197"/>
      <c r="B47" s="861"/>
      <c r="C47" s="862"/>
      <c r="D47" s="862"/>
      <c r="E47" s="862"/>
      <c r="F47" s="862"/>
      <c r="G47" s="862"/>
      <c r="H47" s="862"/>
      <c r="I47" s="862"/>
      <c r="J47" s="863"/>
      <c r="K47" s="197"/>
    </row>
    <row r="48" spans="1:11" ht="15.75">
      <c r="A48" s="239"/>
      <c r="B48" s="861"/>
      <c r="C48" s="862"/>
      <c r="D48" s="862"/>
      <c r="E48" s="862"/>
      <c r="F48" s="862"/>
      <c r="G48" s="862"/>
      <c r="H48" s="862"/>
      <c r="I48" s="862"/>
      <c r="J48" s="863"/>
      <c r="K48" s="197"/>
    </row>
    <row r="49" spans="1:11">
      <c r="A49" s="197"/>
      <c r="B49" s="861"/>
      <c r="C49" s="862"/>
      <c r="D49" s="862"/>
      <c r="E49" s="862"/>
      <c r="F49" s="862"/>
      <c r="G49" s="862"/>
      <c r="H49" s="862"/>
      <c r="I49" s="862"/>
      <c r="J49" s="863"/>
      <c r="K49" s="197"/>
    </row>
    <row r="50" spans="1:11">
      <c r="A50" s="197"/>
      <c r="B50" s="861"/>
      <c r="C50" s="862"/>
      <c r="D50" s="862"/>
      <c r="E50" s="862"/>
      <c r="F50" s="862"/>
      <c r="G50" s="862"/>
      <c r="H50" s="862"/>
      <c r="I50" s="862"/>
      <c r="J50" s="863"/>
      <c r="K50" s="197"/>
    </row>
    <row r="51" spans="1:11">
      <c r="A51" s="197"/>
      <c r="B51" s="861"/>
      <c r="C51" s="862"/>
      <c r="D51" s="862"/>
      <c r="E51" s="862"/>
      <c r="F51" s="862"/>
      <c r="G51" s="862"/>
      <c r="H51" s="862"/>
      <c r="I51" s="862"/>
      <c r="J51" s="863"/>
      <c r="K51" s="197"/>
    </row>
    <row r="52" spans="1:11">
      <c r="A52" s="197"/>
      <c r="B52" s="861"/>
      <c r="C52" s="862"/>
      <c r="D52" s="862"/>
      <c r="E52" s="862"/>
      <c r="F52" s="862"/>
      <c r="G52" s="862"/>
      <c r="H52" s="862"/>
      <c r="I52" s="862"/>
      <c r="J52" s="863"/>
      <c r="K52" s="197"/>
    </row>
    <row r="53" spans="1:11">
      <c r="A53" s="197"/>
      <c r="B53" s="861"/>
      <c r="C53" s="862"/>
      <c r="D53" s="862"/>
      <c r="E53" s="862"/>
      <c r="F53" s="862"/>
      <c r="G53" s="862"/>
      <c r="H53" s="862"/>
      <c r="I53" s="862"/>
      <c r="J53" s="863"/>
      <c r="K53" s="197"/>
    </row>
    <row r="54" spans="1:11">
      <c r="A54" s="197"/>
      <c r="B54" s="861"/>
      <c r="C54" s="862"/>
      <c r="D54" s="862"/>
      <c r="E54" s="862"/>
      <c r="F54" s="862"/>
      <c r="G54" s="862"/>
      <c r="H54" s="862"/>
      <c r="I54" s="862"/>
      <c r="J54" s="863"/>
      <c r="K54" s="197"/>
    </row>
    <row r="55" spans="1:11">
      <c r="A55" s="197"/>
      <c r="B55" s="861"/>
      <c r="C55" s="862"/>
      <c r="D55" s="862"/>
      <c r="E55" s="862"/>
      <c r="F55" s="862"/>
      <c r="G55" s="862"/>
      <c r="H55" s="862"/>
      <c r="I55" s="862"/>
      <c r="J55" s="863"/>
      <c r="K55" s="197"/>
    </row>
    <row r="56" spans="1:11">
      <c r="A56" s="197"/>
      <c r="B56" s="861"/>
      <c r="C56" s="862"/>
      <c r="D56" s="862"/>
      <c r="E56" s="862"/>
      <c r="F56" s="862"/>
      <c r="G56" s="862"/>
      <c r="H56" s="862"/>
      <c r="I56" s="862"/>
      <c r="J56" s="863"/>
      <c r="K56" s="197"/>
    </row>
    <row r="57" spans="1:11">
      <c r="A57" s="197"/>
      <c r="B57" s="864"/>
      <c r="C57" s="865"/>
      <c r="D57" s="865"/>
      <c r="E57" s="865"/>
      <c r="F57" s="865"/>
      <c r="G57" s="865"/>
      <c r="H57" s="865"/>
      <c r="I57" s="865"/>
      <c r="J57" s="866"/>
      <c r="K57" s="197"/>
    </row>
    <row r="58" spans="1:11" ht="14.25" customHeight="1">
      <c r="A58" s="197"/>
      <c r="B58" s="220" t="s">
        <v>361</v>
      </c>
      <c r="C58" s="197"/>
      <c r="D58" s="197"/>
      <c r="E58" s="197"/>
      <c r="F58" s="197"/>
      <c r="G58" s="197"/>
      <c r="H58" s="197"/>
      <c r="I58" s="197"/>
      <c r="J58" s="197"/>
      <c r="K58" s="197"/>
    </row>
    <row r="59" spans="1:11" ht="15">
      <c r="A59" s="197"/>
      <c r="B59" s="220" t="s">
        <v>369</v>
      </c>
      <c r="C59" s="197"/>
      <c r="D59" s="197"/>
      <c r="E59" s="197"/>
      <c r="F59" s="197"/>
      <c r="G59" s="197"/>
      <c r="H59" s="197"/>
      <c r="I59" s="197"/>
      <c r="J59" s="197"/>
      <c r="K59" s="197"/>
    </row>
    <row r="60" spans="1:11" ht="14.25">
      <c r="A60" s="197"/>
      <c r="B60" s="220" t="s">
        <v>368</v>
      </c>
      <c r="C60" s="197"/>
      <c r="D60" s="197"/>
      <c r="E60" s="197"/>
      <c r="F60" s="197"/>
      <c r="G60" s="197"/>
      <c r="H60" s="197"/>
      <c r="I60" s="197"/>
      <c r="J60" s="197"/>
      <c r="K60" s="197"/>
    </row>
    <row r="61" spans="1:11" ht="14.25">
      <c r="A61" s="197"/>
      <c r="B61" s="220" t="s">
        <v>367</v>
      </c>
      <c r="C61" s="197"/>
      <c r="D61" s="197"/>
      <c r="E61" s="197"/>
      <c r="F61" s="197"/>
      <c r="G61" s="197"/>
      <c r="H61" s="197"/>
      <c r="I61" s="197"/>
      <c r="J61" s="197"/>
      <c r="K61" s="197"/>
    </row>
    <row r="62" spans="1:11">
      <c r="A62" s="197"/>
      <c r="B62" s="858"/>
      <c r="C62" s="859"/>
      <c r="D62" s="859"/>
      <c r="E62" s="859"/>
      <c r="F62" s="859"/>
      <c r="G62" s="859"/>
      <c r="H62" s="859"/>
      <c r="I62" s="859"/>
      <c r="J62" s="860"/>
      <c r="K62" s="197"/>
    </row>
    <row r="63" spans="1:11">
      <c r="A63" s="197"/>
      <c r="B63" s="861"/>
      <c r="C63" s="862"/>
      <c r="D63" s="862"/>
      <c r="E63" s="862"/>
      <c r="F63" s="862"/>
      <c r="G63" s="862"/>
      <c r="H63" s="862"/>
      <c r="I63" s="862"/>
      <c r="J63" s="863"/>
      <c r="K63" s="197"/>
    </row>
    <row r="64" spans="1:11">
      <c r="A64" s="197"/>
      <c r="B64" s="861"/>
      <c r="C64" s="862"/>
      <c r="D64" s="862"/>
      <c r="E64" s="862"/>
      <c r="F64" s="862"/>
      <c r="G64" s="862"/>
      <c r="H64" s="862"/>
      <c r="I64" s="862"/>
      <c r="J64" s="863"/>
      <c r="K64" s="197"/>
    </row>
    <row r="65" spans="1:11">
      <c r="A65" s="197"/>
      <c r="B65" s="861"/>
      <c r="C65" s="862"/>
      <c r="D65" s="862"/>
      <c r="E65" s="862"/>
      <c r="F65" s="862"/>
      <c r="G65" s="862"/>
      <c r="H65" s="862"/>
      <c r="I65" s="862"/>
      <c r="J65" s="863"/>
      <c r="K65" s="197"/>
    </row>
    <row r="66" spans="1:11">
      <c r="A66" s="197"/>
      <c r="B66" s="861"/>
      <c r="C66" s="862"/>
      <c r="D66" s="862"/>
      <c r="E66" s="862"/>
      <c r="F66" s="862"/>
      <c r="G66" s="862"/>
      <c r="H66" s="862"/>
      <c r="I66" s="862"/>
      <c r="J66" s="863"/>
      <c r="K66" s="197"/>
    </row>
    <row r="67" spans="1:11">
      <c r="A67" s="197"/>
      <c r="B67" s="861"/>
      <c r="C67" s="862"/>
      <c r="D67" s="862"/>
      <c r="E67" s="862"/>
      <c r="F67" s="862"/>
      <c r="G67" s="862"/>
      <c r="H67" s="862"/>
      <c r="I67" s="862"/>
      <c r="J67" s="863"/>
      <c r="K67" s="197"/>
    </row>
    <row r="68" spans="1:11">
      <c r="A68" s="197"/>
      <c r="B68" s="861"/>
      <c r="C68" s="862"/>
      <c r="D68" s="862"/>
      <c r="E68" s="862"/>
      <c r="F68" s="862"/>
      <c r="G68" s="862"/>
      <c r="H68" s="862"/>
      <c r="I68" s="862"/>
      <c r="J68" s="863"/>
      <c r="K68" s="197"/>
    </row>
    <row r="69" spans="1:11">
      <c r="A69" s="197"/>
      <c r="B69" s="861"/>
      <c r="C69" s="862"/>
      <c r="D69" s="862"/>
      <c r="E69" s="862"/>
      <c r="F69" s="862"/>
      <c r="G69" s="862"/>
      <c r="H69" s="862"/>
      <c r="I69" s="862"/>
      <c r="J69" s="863"/>
      <c r="K69" s="197"/>
    </row>
    <row r="70" spans="1:11">
      <c r="A70" s="197"/>
      <c r="B70" s="861"/>
      <c r="C70" s="862"/>
      <c r="D70" s="862"/>
      <c r="E70" s="862"/>
      <c r="F70" s="862"/>
      <c r="G70" s="862"/>
      <c r="H70" s="862"/>
      <c r="I70" s="862"/>
      <c r="J70" s="863"/>
      <c r="K70" s="197"/>
    </row>
    <row r="71" spans="1:11">
      <c r="A71" s="197"/>
      <c r="B71" s="861"/>
      <c r="C71" s="862"/>
      <c r="D71" s="862"/>
      <c r="E71" s="862"/>
      <c r="F71" s="862"/>
      <c r="G71" s="862"/>
      <c r="H71" s="862"/>
      <c r="I71" s="862"/>
      <c r="J71" s="863"/>
      <c r="K71" s="197"/>
    </row>
    <row r="72" spans="1:11">
      <c r="A72" s="197"/>
      <c r="B72" s="861"/>
      <c r="C72" s="862"/>
      <c r="D72" s="862"/>
      <c r="E72" s="862"/>
      <c r="F72" s="862"/>
      <c r="G72" s="862"/>
      <c r="H72" s="862"/>
      <c r="I72" s="862"/>
      <c r="J72" s="863"/>
      <c r="K72" s="197"/>
    </row>
    <row r="73" spans="1:11">
      <c r="A73" s="197"/>
      <c r="B73" s="864"/>
      <c r="C73" s="865"/>
      <c r="D73" s="865"/>
      <c r="E73" s="865"/>
      <c r="F73" s="865"/>
      <c r="G73" s="865"/>
      <c r="H73" s="865"/>
      <c r="I73" s="865"/>
      <c r="J73" s="866"/>
      <c r="K73" s="197"/>
    </row>
    <row r="74" spans="1:11" ht="14.25">
      <c r="A74" s="197"/>
      <c r="B74" s="220" t="s">
        <v>362</v>
      </c>
      <c r="C74" s="197"/>
      <c r="D74" s="197"/>
      <c r="E74" s="197"/>
      <c r="F74" s="197"/>
      <c r="G74" s="197"/>
      <c r="H74" s="197"/>
      <c r="I74" s="197"/>
      <c r="J74" s="197"/>
      <c r="K74" s="197"/>
    </row>
    <row r="75" spans="1:11" ht="15">
      <c r="A75" s="197"/>
      <c r="B75" s="220" t="s">
        <v>370</v>
      </c>
      <c r="C75" s="197"/>
      <c r="D75" s="197"/>
      <c r="E75" s="197"/>
      <c r="F75" s="197"/>
      <c r="G75" s="197"/>
      <c r="H75" s="197"/>
      <c r="I75" s="197"/>
      <c r="J75" s="197"/>
      <c r="K75" s="197"/>
    </row>
    <row r="76" spans="1:11" ht="14.25">
      <c r="A76" s="197"/>
      <c r="B76" s="220" t="s">
        <v>371</v>
      </c>
      <c r="C76" s="197"/>
      <c r="D76" s="197"/>
      <c r="E76" s="197"/>
      <c r="F76" s="197"/>
      <c r="G76" s="197"/>
      <c r="H76" s="197"/>
      <c r="I76" s="197"/>
      <c r="J76" s="197"/>
      <c r="K76" s="197"/>
    </row>
    <row r="77" spans="1:11">
      <c r="A77" s="197"/>
      <c r="B77" s="858"/>
      <c r="C77" s="859"/>
      <c r="D77" s="859"/>
      <c r="E77" s="859"/>
      <c r="F77" s="859"/>
      <c r="G77" s="859"/>
      <c r="H77" s="859"/>
      <c r="I77" s="859"/>
      <c r="J77" s="860"/>
      <c r="K77" s="197"/>
    </row>
    <row r="78" spans="1:11">
      <c r="A78" s="197"/>
      <c r="B78" s="861"/>
      <c r="C78" s="862"/>
      <c r="D78" s="862"/>
      <c r="E78" s="862"/>
      <c r="F78" s="862"/>
      <c r="G78" s="862"/>
      <c r="H78" s="862"/>
      <c r="I78" s="862"/>
      <c r="J78" s="863"/>
      <c r="K78" s="197"/>
    </row>
    <row r="79" spans="1:11">
      <c r="A79" s="197"/>
      <c r="B79" s="861"/>
      <c r="C79" s="862"/>
      <c r="D79" s="862"/>
      <c r="E79" s="862"/>
      <c r="F79" s="862"/>
      <c r="G79" s="862"/>
      <c r="H79" s="862"/>
      <c r="I79" s="862"/>
      <c r="J79" s="863"/>
      <c r="K79" s="197"/>
    </row>
    <row r="80" spans="1:11">
      <c r="A80" s="197"/>
      <c r="B80" s="861"/>
      <c r="C80" s="862"/>
      <c r="D80" s="862"/>
      <c r="E80" s="862"/>
      <c r="F80" s="862"/>
      <c r="G80" s="862"/>
      <c r="H80" s="862"/>
      <c r="I80" s="862"/>
      <c r="J80" s="863"/>
      <c r="K80" s="197"/>
    </row>
    <row r="81" spans="1:11">
      <c r="A81" s="197"/>
      <c r="B81" s="861"/>
      <c r="C81" s="862"/>
      <c r="D81" s="862"/>
      <c r="E81" s="862"/>
      <c r="F81" s="862"/>
      <c r="G81" s="862"/>
      <c r="H81" s="862"/>
      <c r="I81" s="862"/>
      <c r="J81" s="863"/>
      <c r="K81" s="197"/>
    </row>
    <row r="82" spans="1:11">
      <c r="A82" s="197"/>
      <c r="B82" s="861"/>
      <c r="C82" s="862"/>
      <c r="D82" s="862"/>
      <c r="E82" s="862"/>
      <c r="F82" s="862"/>
      <c r="G82" s="862"/>
      <c r="H82" s="862"/>
      <c r="I82" s="862"/>
      <c r="J82" s="863"/>
      <c r="K82" s="197"/>
    </row>
    <row r="83" spans="1:11">
      <c r="A83" s="197"/>
      <c r="B83" s="861"/>
      <c r="C83" s="862"/>
      <c r="D83" s="862"/>
      <c r="E83" s="862"/>
      <c r="F83" s="862"/>
      <c r="G83" s="862"/>
      <c r="H83" s="862"/>
      <c r="I83" s="862"/>
      <c r="J83" s="863"/>
      <c r="K83" s="197"/>
    </row>
    <row r="84" spans="1:11">
      <c r="A84" s="197"/>
      <c r="B84" s="861"/>
      <c r="C84" s="862"/>
      <c r="D84" s="862"/>
      <c r="E84" s="862"/>
      <c r="F84" s="862"/>
      <c r="G84" s="862"/>
      <c r="H84" s="862"/>
      <c r="I84" s="862"/>
      <c r="J84" s="863"/>
      <c r="K84" s="197"/>
    </row>
    <row r="85" spans="1:11">
      <c r="A85" s="197"/>
      <c r="B85" s="861"/>
      <c r="C85" s="862"/>
      <c r="D85" s="862"/>
      <c r="E85" s="862"/>
      <c r="F85" s="862"/>
      <c r="G85" s="862"/>
      <c r="H85" s="862"/>
      <c r="I85" s="862"/>
      <c r="J85" s="863"/>
      <c r="K85" s="197"/>
    </row>
    <row r="86" spans="1:11">
      <c r="A86" s="197"/>
      <c r="B86" s="861"/>
      <c r="C86" s="862"/>
      <c r="D86" s="862"/>
      <c r="E86" s="862"/>
      <c r="F86" s="862"/>
      <c r="G86" s="862"/>
      <c r="H86" s="862"/>
      <c r="I86" s="862"/>
      <c r="J86" s="863"/>
      <c r="K86" s="197"/>
    </row>
    <row r="87" spans="1:11">
      <c r="A87" s="197"/>
      <c r="B87" s="861"/>
      <c r="C87" s="862"/>
      <c r="D87" s="862"/>
      <c r="E87" s="862"/>
      <c r="F87" s="862"/>
      <c r="G87" s="862"/>
      <c r="H87" s="862"/>
      <c r="I87" s="862"/>
      <c r="J87" s="863"/>
      <c r="K87" s="197"/>
    </row>
    <row r="88" spans="1:11">
      <c r="A88" s="197"/>
      <c r="B88" s="864"/>
      <c r="C88" s="865"/>
      <c r="D88" s="865"/>
      <c r="E88" s="865"/>
      <c r="F88" s="865"/>
      <c r="G88" s="865"/>
      <c r="H88" s="865"/>
      <c r="I88" s="865"/>
      <c r="J88" s="866"/>
      <c r="K88" s="197"/>
    </row>
    <row r="89" spans="1:11" ht="20.25">
      <c r="A89" s="397" t="s">
        <v>360</v>
      </c>
      <c r="B89" s="347"/>
      <c r="C89" s="347"/>
      <c r="D89" s="347"/>
      <c r="E89" s="347"/>
      <c r="F89" s="347"/>
      <c r="G89" s="878">
        <f>(Cover!B6)</f>
        <v>0</v>
      </c>
      <c r="H89" s="879"/>
      <c r="I89" s="879"/>
      <c r="J89" s="879"/>
      <c r="K89" s="197"/>
    </row>
    <row r="90" spans="1:11" ht="14.25">
      <c r="A90" s="197"/>
      <c r="B90" s="220" t="s">
        <v>363</v>
      </c>
      <c r="C90" s="197"/>
      <c r="D90" s="197"/>
      <c r="E90" s="197"/>
      <c r="F90" s="197"/>
      <c r="G90" s="197"/>
      <c r="H90" s="197"/>
      <c r="I90" s="197"/>
      <c r="J90" s="197"/>
      <c r="K90" s="197"/>
    </row>
    <row r="91" spans="1:11" ht="14.25">
      <c r="A91" s="197"/>
      <c r="B91" s="220" t="s">
        <v>364</v>
      </c>
      <c r="C91" s="197"/>
      <c r="D91" s="197"/>
      <c r="E91" s="197"/>
      <c r="F91" s="197"/>
      <c r="G91" s="197"/>
      <c r="H91" s="197"/>
      <c r="I91" s="197"/>
      <c r="J91" s="197"/>
      <c r="K91" s="197"/>
    </row>
    <row r="92" spans="1:11">
      <c r="A92" s="197"/>
      <c r="B92" s="869"/>
      <c r="C92" s="870"/>
      <c r="D92" s="870"/>
      <c r="E92" s="870"/>
      <c r="F92" s="870"/>
      <c r="G92" s="870"/>
      <c r="H92" s="870"/>
      <c r="I92" s="870"/>
      <c r="J92" s="871"/>
      <c r="K92" s="197"/>
    </row>
    <row r="93" spans="1:11">
      <c r="A93" s="197"/>
      <c r="B93" s="872"/>
      <c r="C93" s="873"/>
      <c r="D93" s="873"/>
      <c r="E93" s="873"/>
      <c r="F93" s="873"/>
      <c r="G93" s="873"/>
      <c r="H93" s="873"/>
      <c r="I93" s="873"/>
      <c r="J93" s="874"/>
      <c r="K93" s="197"/>
    </row>
    <row r="94" spans="1:11">
      <c r="A94" s="197"/>
      <c r="B94" s="872"/>
      <c r="C94" s="873"/>
      <c r="D94" s="873"/>
      <c r="E94" s="873"/>
      <c r="F94" s="873"/>
      <c r="G94" s="873"/>
      <c r="H94" s="873"/>
      <c r="I94" s="873"/>
      <c r="J94" s="874"/>
      <c r="K94" s="197"/>
    </row>
    <row r="95" spans="1:11">
      <c r="A95" s="197"/>
      <c r="B95" s="872"/>
      <c r="C95" s="873"/>
      <c r="D95" s="873"/>
      <c r="E95" s="873"/>
      <c r="F95" s="873"/>
      <c r="G95" s="873"/>
      <c r="H95" s="873"/>
      <c r="I95" s="873"/>
      <c r="J95" s="874"/>
      <c r="K95" s="197"/>
    </row>
    <row r="96" spans="1:11">
      <c r="A96" s="197"/>
      <c r="B96" s="872"/>
      <c r="C96" s="873"/>
      <c r="D96" s="873"/>
      <c r="E96" s="873"/>
      <c r="F96" s="873"/>
      <c r="G96" s="873"/>
      <c r="H96" s="873"/>
      <c r="I96" s="873"/>
      <c r="J96" s="874"/>
      <c r="K96" s="197"/>
    </row>
    <row r="97" spans="1:11">
      <c r="A97" s="197"/>
      <c r="B97" s="872"/>
      <c r="C97" s="873"/>
      <c r="D97" s="873"/>
      <c r="E97" s="873"/>
      <c r="F97" s="873"/>
      <c r="G97" s="873"/>
      <c r="H97" s="873"/>
      <c r="I97" s="873"/>
      <c r="J97" s="874"/>
      <c r="K97" s="197"/>
    </row>
    <row r="98" spans="1:11">
      <c r="A98" s="197"/>
      <c r="B98" s="872"/>
      <c r="C98" s="873"/>
      <c r="D98" s="873"/>
      <c r="E98" s="873"/>
      <c r="F98" s="873"/>
      <c r="G98" s="873"/>
      <c r="H98" s="873"/>
      <c r="I98" s="873"/>
      <c r="J98" s="874"/>
      <c r="K98" s="197"/>
    </row>
    <row r="99" spans="1:11">
      <c r="A99" s="197"/>
      <c r="B99" s="872"/>
      <c r="C99" s="873"/>
      <c r="D99" s="873"/>
      <c r="E99" s="873"/>
      <c r="F99" s="873"/>
      <c r="G99" s="873"/>
      <c r="H99" s="873"/>
      <c r="I99" s="873"/>
      <c r="J99" s="874"/>
      <c r="K99" s="197"/>
    </row>
    <row r="100" spans="1:11">
      <c r="A100" s="197"/>
      <c r="B100" s="872"/>
      <c r="C100" s="873"/>
      <c r="D100" s="873"/>
      <c r="E100" s="873"/>
      <c r="F100" s="873"/>
      <c r="G100" s="873"/>
      <c r="H100" s="873"/>
      <c r="I100" s="873"/>
      <c r="J100" s="874"/>
      <c r="K100" s="197"/>
    </row>
    <row r="101" spans="1:11">
      <c r="A101" s="197"/>
      <c r="B101" s="872"/>
      <c r="C101" s="873"/>
      <c r="D101" s="873"/>
      <c r="E101" s="873"/>
      <c r="F101" s="873"/>
      <c r="G101" s="873"/>
      <c r="H101" s="873"/>
      <c r="I101" s="873"/>
      <c r="J101" s="874"/>
      <c r="K101" s="197"/>
    </row>
    <row r="102" spans="1:11">
      <c r="A102" s="197"/>
      <c r="B102" s="872"/>
      <c r="C102" s="873"/>
      <c r="D102" s="873"/>
      <c r="E102" s="873"/>
      <c r="F102" s="873"/>
      <c r="G102" s="873"/>
      <c r="H102" s="873"/>
      <c r="I102" s="873"/>
      <c r="J102" s="874"/>
      <c r="K102" s="197"/>
    </row>
    <row r="103" spans="1:11">
      <c r="A103" s="197"/>
      <c r="B103" s="872"/>
      <c r="C103" s="873"/>
      <c r="D103" s="873"/>
      <c r="E103" s="873"/>
      <c r="F103" s="873"/>
      <c r="G103" s="873"/>
      <c r="H103" s="873"/>
      <c r="I103" s="873"/>
      <c r="J103" s="874"/>
      <c r="K103" s="197"/>
    </row>
    <row r="104" spans="1:11">
      <c r="A104" s="197"/>
      <c r="B104" s="872"/>
      <c r="C104" s="873"/>
      <c r="D104" s="873"/>
      <c r="E104" s="873"/>
      <c r="F104" s="873"/>
      <c r="G104" s="873"/>
      <c r="H104" s="873"/>
      <c r="I104" s="873"/>
      <c r="J104" s="874"/>
      <c r="K104" s="197"/>
    </row>
    <row r="105" spans="1:11">
      <c r="A105" s="197"/>
      <c r="B105" s="872"/>
      <c r="C105" s="873"/>
      <c r="D105" s="873"/>
      <c r="E105" s="873"/>
      <c r="F105" s="873"/>
      <c r="G105" s="873"/>
      <c r="H105" s="873"/>
      <c r="I105" s="873"/>
      <c r="J105" s="874"/>
      <c r="K105" s="197"/>
    </row>
    <row r="106" spans="1:11">
      <c r="A106" s="197"/>
      <c r="B106" s="872"/>
      <c r="C106" s="873"/>
      <c r="D106" s="873"/>
      <c r="E106" s="873"/>
      <c r="F106" s="873"/>
      <c r="G106" s="873"/>
      <c r="H106" s="873"/>
      <c r="I106" s="873"/>
      <c r="J106" s="874"/>
      <c r="K106" s="197"/>
    </row>
    <row r="107" spans="1:11">
      <c r="A107" s="197"/>
      <c r="B107" s="872"/>
      <c r="C107" s="873"/>
      <c r="D107" s="873"/>
      <c r="E107" s="873"/>
      <c r="F107" s="873"/>
      <c r="G107" s="873"/>
      <c r="H107" s="873"/>
      <c r="I107" s="873"/>
      <c r="J107" s="874"/>
      <c r="K107" s="197"/>
    </row>
    <row r="108" spans="1:11">
      <c r="A108" s="197"/>
      <c r="B108" s="872"/>
      <c r="C108" s="873"/>
      <c r="D108" s="873"/>
      <c r="E108" s="873"/>
      <c r="F108" s="873"/>
      <c r="G108" s="873"/>
      <c r="H108" s="873"/>
      <c r="I108" s="873"/>
      <c r="J108" s="874"/>
      <c r="K108" s="197"/>
    </row>
    <row r="109" spans="1:11" ht="15.75">
      <c r="A109" s="239"/>
      <c r="B109" s="875"/>
      <c r="C109" s="876"/>
      <c r="D109" s="876"/>
      <c r="E109" s="876"/>
      <c r="F109" s="876"/>
      <c r="G109" s="876"/>
      <c r="H109" s="876"/>
      <c r="I109" s="876"/>
      <c r="J109" s="877"/>
      <c r="K109" s="197"/>
    </row>
    <row r="110" spans="1:11" ht="14.25">
      <c r="A110" s="197"/>
      <c r="B110" s="220" t="s">
        <v>365</v>
      </c>
      <c r="C110" s="197"/>
      <c r="D110" s="197"/>
      <c r="E110" s="197"/>
      <c r="F110" s="197"/>
      <c r="G110" s="197"/>
      <c r="H110" s="197"/>
      <c r="I110" s="197"/>
      <c r="J110" s="197"/>
      <c r="K110" s="197"/>
    </row>
    <row r="111" spans="1:11" ht="14.25">
      <c r="A111" s="197"/>
      <c r="B111" s="220" t="s">
        <v>366</v>
      </c>
      <c r="C111" s="197"/>
      <c r="D111" s="197"/>
      <c r="E111" s="197"/>
      <c r="F111" s="197"/>
      <c r="G111" s="197"/>
      <c r="H111" s="197"/>
      <c r="I111" s="197"/>
      <c r="J111" s="197"/>
      <c r="K111" s="197"/>
    </row>
    <row r="112" spans="1:11">
      <c r="A112" s="197"/>
      <c r="B112" s="858"/>
      <c r="C112" s="859"/>
      <c r="D112" s="859"/>
      <c r="E112" s="859"/>
      <c r="F112" s="859"/>
      <c r="G112" s="859"/>
      <c r="H112" s="859"/>
      <c r="I112" s="859"/>
      <c r="J112" s="860"/>
      <c r="K112" s="197"/>
    </row>
    <row r="113" spans="1:11">
      <c r="A113" s="197"/>
      <c r="B113" s="861"/>
      <c r="C113" s="862"/>
      <c r="D113" s="862"/>
      <c r="E113" s="862"/>
      <c r="F113" s="862"/>
      <c r="G113" s="862"/>
      <c r="H113" s="862"/>
      <c r="I113" s="862"/>
      <c r="J113" s="863"/>
      <c r="K113" s="197"/>
    </row>
    <row r="114" spans="1:11">
      <c r="A114" s="197"/>
      <c r="B114" s="861"/>
      <c r="C114" s="862"/>
      <c r="D114" s="862"/>
      <c r="E114" s="862"/>
      <c r="F114" s="862"/>
      <c r="G114" s="862"/>
      <c r="H114" s="862"/>
      <c r="I114" s="862"/>
      <c r="J114" s="863"/>
      <c r="K114" s="197"/>
    </row>
    <row r="115" spans="1:11">
      <c r="A115" s="197"/>
      <c r="B115" s="861"/>
      <c r="C115" s="862"/>
      <c r="D115" s="862"/>
      <c r="E115" s="862"/>
      <c r="F115" s="862"/>
      <c r="G115" s="862"/>
      <c r="H115" s="862"/>
      <c r="I115" s="862"/>
      <c r="J115" s="863"/>
      <c r="K115" s="197"/>
    </row>
    <row r="116" spans="1:11">
      <c r="A116" s="197"/>
      <c r="B116" s="861"/>
      <c r="C116" s="862"/>
      <c r="D116" s="862"/>
      <c r="E116" s="862"/>
      <c r="F116" s="862"/>
      <c r="G116" s="862"/>
      <c r="H116" s="862"/>
      <c r="I116" s="862"/>
      <c r="J116" s="863"/>
      <c r="K116" s="197"/>
    </row>
    <row r="117" spans="1:11">
      <c r="A117" s="197"/>
      <c r="B117" s="861"/>
      <c r="C117" s="862"/>
      <c r="D117" s="862"/>
      <c r="E117" s="862"/>
      <c r="F117" s="862"/>
      <c r="G117" s="862"/>
      <c r="H117" s="862"/>
      <c r="I117" s="862"/>
      <c r="J117" s="863"/>
      <c r="K117" s="197"/>
    </row>
    <row r="118" spans="1:11">
      <c r="A118" s="197"/>
      <c r="B118" s="861"/>
      <c r="C118" s="862"/>
      <c r="D118" s="862"/>
      <c r="E118" s="862"/>
      <c r="F118" s="862"/>
      <c r="G118" s="862"/>
      <c r="H118" s="862"/>
      <c r="I118" s="862"/>
      <c r="J118" s="863"/>
      <c r="K118" s="197"/>
    </row>
    <row r="119" spans="1:11">
      <c r="A119" s="197"/>
      <c r="B119" s="861"/>
      <c r="C119" s="862"/>
      <c r="D119" s="862"/>
      <c r="E119" s="862"/>
      <c r="F119" s="862"/>
      <c r="G119" s="862"/>
      <c r="H119" s="862"/>
      <c r="I119" s="862"/>
      <c r="J119" s="863"/>
      <c r="K119" s="197"/>
    </row>
    <row r="120" spans="1:11">
      <c r="A120" s="197"/>
      <c r="B120" s="861"/>
      <c r="C120" s="862"/>
      <c r="D120" s="862"/>
      <c r="E120" s="862"/>
      <c r="F120" s="862"/>
      <c r="G120" s="862"/>
      <c r="H120" s="862"/>
      <c r="I120" s="862"/>
      <c r="J120" s="863"/>
      <c r="K120" s="197"/>
    </row>
    <row r="121" spans="1:11">
      <c r="A121" s="197"/>
      <c r="B121" s="861"/>
      <c r="C121" s="862"/>
      <c r="D121" s="862"/>
      <c r="E121" s="862"/>
      <c r="F121" s="862"/>
      <c r="G121" s="862"/>
      <c r="H121" s="862"/>
      <c r="I121" s="862"/>
      <c r="J121" s="863"/>
      <c r="K121" s="197"/>
    </row>
    <row r="122" spans="1:11">
      <c r="A122" s="197"/>
      <c r="B122" s="861"/>
      <c r="C122" s="862"/>
      <c r="D122" s="862"/>
      <c r="E122" s="862"/>
      <c r="F122" s="862"/>
      <c r="G122" s="862"/>
      <c r="H122" s="862"/>
      <c r="I122" s="862"/>
      <c r="J122" s="863"/>
      <c r="K122" s="197"/>
    </row>
    <row r="123" spans="1:11">
      <c r="A123" s="197"/>
      <c r="B123" s="861"/>
      <c r="C123" s="862"/>
      <c r="D123" s="862"/>
      <c r="E123" s="862"/>
      <c r="F123" s="862"/>
      <c r="G123" s="862"/>
      <c r="H123" s="862"/>
      <c r="I123" s="862"/>
      <c r="J123" s="863"/>
      <c r="K123" s="197"/>
    </row>
    <row r="124" spans="1:11">
      <c r="A124" s="197"/>
      <c r="B124" s="861"/>
      <c r="C124" s="862"/>
      <c r="D124" s="862"/>
      <c r="E124" s="862"/>
      <c r="F124" s="862"/>
      <c r="G124" s="862"/>
      <c r="H124" s="862"/>
      <c r="I124" s="862"/>
      <c r="J124" s="863"/>
      <c r="K124" s="197"/>
    </row>
    <row r="125" spans="1:11">
      <c r="A125" s="197"/>
      <c r="B125" s="861"/>
      <c r="C125" s="862"/>
      <c r="D125" s="862"/>
      <c r="E125" s="862"/>
      <c r="F125" s="862"/>
      <c r="G125" s="862"/>
      <c r="H125" s="862"/>
      <c r="I125" s="862"/>
      <c r="J125" s="863"/>
      <c r="K125" s="197"/>
    </row>
    <row r="126" spans="1:11">
      <c r="A126" s="197"/>
      <c r="B126" s="861"/>
      <c r="C126" s="862"/>
      <c r="D126" s="862"/>
      <c r="E126" s="862"/>
      <c r="F126" s="862"/>
      <c r="G126" s="862"/>
      <c r="H126" s="862"/>
      <c r="I126" s="862"/>
      <c r="J126" s="863"/>
      <c r="K126" s="197"/>
    </row>
    <row r="127" spans="1:11">
      <c r="A127" s="197"/>
      <c r="B127" s="861"/>
      <c r="C127" s="862"/>
      <c r="D127" s="862"/>
      <c r="E127" s="862"/>
      <c r="F127" s="862"/>
      <c r="G127" s="862"/>
      <c r="H127" s="862"/>
      <c r="I127" s="862"/>
      <c r="J127" s="863"/>
      <c r="K127" s="197"/>
    </row>
    <row r="128" spans="1:11">
      <c r="A128" s="197"/>
      <c r="B128" s="861"/>
      <c r="C128" s="862"/>
      <c r="D128" s="862"/>
      <c r="E128" s="862"/>
      <c r="F128" s="862"/>
      <c r="G128" s="862"/>
      <c r="H128" s="862"/>
      <c r="I128" s="862"/>
      <c r="J128" s="863"/>
      <c r="K128" s="197"/>
    </row>
    <row r="129" spans="1:11">
      <c r="A129" s="197"/>
      <c r="B129" s="861"/>
      <c r="C129" s="862"/>
      <c r="D129" s="862"/>
      <c r="E129" s="862"/>
      <c r="F129" s="862"/>
      <c r="G129" s="862"/>
      <c r="H129" s="862"/>
      <c r="I129" s="862"/>
      <c r="J129" s="863"/>
      <c r="K129" s="197"/>
    </row>
    <row r="130" spans="1:11">
      <c r="B130" s="864"/>
      <c r="C130" s="865"/>
      <c r="D130" s="865"/>
      <c r="E130" s="865"/>
      <c r="F130" s="865"/>
      <c r="G130" s="865"/>
      <c r="H130" s="865"/>
      <c r="I130" s="865"/>
      <c r="J130" s="866"/>
    </row>
  </sheetData>
  <sheetProtection password="C5B1" sheet="1" objects="1" scenarios="1"/>
  <mergeCells count="10">
    <mergeCell ref="B112:J130"/>
    <mergeCell ref="G1:J1"/>
    <mergeCell ref="B62:J73"/>
    <mergeCell ref="B77:J88"/>
    <mergeCell ref="B92:J109"/>
    <mergeCell ref="G43:J43"/>
    <mergeCell ref="G89:J89"/>
    <mergeCell ref="B5:J21"/>
    <mergeCell ref="B24:J42"/>
    <mergeCell ref="B46:J57"/>
  </mergeCells>
  <phoneticPr fontId="0" type="noConversion"/>
  <pageMargins left="0.75" right="0.75" top="1" bottom="1" header="0.5" footer="0.5"/>
  <pageSetup orientation="portrait" horizontalDpi="300" verticalDpi="300" r:id="rId1"/>
  <headerFooter alignWithMargins="0">
    <oddFooter>&amp;L&amp;F&amp;C&amp;A&amp;RPage &amp;P</oddFooter>
  </headerFooter>
  <rowBreaks count="3" manualBreakCount="3">
    <brk id="42" max="9" man="1"/>
    <brk id="88" max="16383" man="1"/>
    <brk id="130" max="16383" man="1"/>
  </rowBreaks>
  <legacyDrawing r:id="rId2"/>
</worksheet>
</file>

<file path=xl/worksheets/sheet5.xml><?xml version="1.0" encoding="utf-8"?>
<worksheet xmlns="http://schemas.openxmlformats.org/spreadsheetml/2006/main" xmlns:r="http://schemas.openxmlformats.org/officeDocument/2006/relationships">
  <dimension ref="A1:J98"/>
  <sheetViews>
    <sheetView topLeftCell="A73" zoomScale="110" workbookViewId="0">
      <selection activeCell="M11" sqref="M11"/>
    </sheetView>
  </sheetViews>
  <sheetFormatPr defaultRowHeight="12.75"/>
  <cols>
    <col min="1" max="1" width="4.28515625" customWidth="1"/>
    <col min="3" max="3" width="15.42578125" customWidth="1"/>
    <col min="7" max="7" width="10.85546875" customWidth="1"/>
    <col min="8" max="8" width="6.7109375" customWidth="1"/>
    <col min="9" max="9" width="12.42578125" customWidth="1"/>
    <col min="10" max="10" width="3.42578125" customWidth="1"/>
  </cols>
  <sheetData>
    <row r="1" spans="1:9" ht="22.15" customHeight="1">
      <c r="B1" s="894" t="s">
        <v>395</v>
      </c>
      <c r="C1" s="894"/>
      <c r="D1" s="894"/>
      <c r="E1" s="894"/>
      <c r="F1" s="894"/>
      <c r="G1" s="894"/>
      <c r="H1" s="894"/>
    </row>
    <row r="3" spans="1:9">
      <c r="A3" s="882" t="s">
        <v>379</v>
      </c>
      <c r="B3" s="882"/>
      <c r="C3" s="882"/>
      <c r="D3" s="882"/>
      <c r="E3" s="880"/>
      <c r="F3" s="880"/>
      <c r="G3" s="880"/>
      <c r="H3" s="880"/>
    </row>
    <row r="5" spans="1:9">
      <c r="A5" s="881" t="s">
        <v>380</v>
      </c>
      <c r="B5" s="881"/>
      <c r="C5" s="881"/>
      <c r="D5" s="881"/>
      <c r="E5" s="165">
        <f ca="1">A:J</f>
        <v>0</v>
      </c>
      <c r="F5" s="2" t="s">
        <v>381</v>
      </c>
      <c r="G5" s="165">
        <v>41274</v>
      </c>
    </row>
    <row r="7" spans="1:9" ht="13.5" thickBot="1">
      <c r="A7" t="s">
        <v>382</v>
      </c>
      <c r="C7" s="881">
        <f>(Cover!B6)</f>
        <v>0</v>
      </c>
      <c r="D7" s="881"/>
      <c r="E7" s="2" t="s">
        <v>381</v>
      </c>
      <c r="F7" s="895" t="s">
        <v>1046</v>
      </c>
      <c r="G7" s="895"/>
      <c r="H7" s="895"/>
      <c r="I7" s="896"/>
    </row>
    <row r="9" spans="1:9">
      <c r="A9" t="s">
        <v>383</v>
      </c>
    </row>
    <row r="10" spans="1:9">
      <c r="A10" t="s">
        <v>384</v>
      </c>
    </row>
    <row r="11" spans="1:9">
      <c r="A11" t="s">
        <v>385</v>
      </c>
    </row>
    <row r="12" spans="1:9">
      <c r="H12" t="s">
        <v>1046</v>
      </c>
      <c r="I12" t="s">
        <v>1046</v>
      </c>
    </row>
    <row r="13" spans="1:9">
      <c r="A13" t="s">
        <v>386</v>
      </c>
    </row>
    <row r="14" spans="1:9" ht="66" customHeight="1">
      <c r="B14" s="892" t="s">
        <v>1046</v>
      </c>
      <c r="C14" s="892"/>
      <c r="D14" s="892"/>
      <c r="E14" s="892"/>
      <c r="F14" s="892"/>
      <c r="G14" s="892"/>
      <c r="H14" s="892"/>
      <c r="I14" s="892"/>
    </row>
    <row r="16" spans="1:9">
      <c r="A16" t="s">
        <v>387</v>
      </c>
    </row>
    <row r="17" spans="1:9" ht="66" customHeight="1">
      <c r="B17" s="892"/>
      <c r="C17" s="892"/>
      <c r="D17" s="892"/>
      <c r="E17" s="892"/>
      <c r="F17" s="892"/>
      <c r="G17" s="892"/>
      <c r="H17" s="892"/>
      <c r="I17" s="892"/>
    </row>
    <row r="19" spans="1:9">
      <c r="A19" t="s">
        <v>388</v>
      </c>
    </row>
    <row r="20" spans="1:9" ht="66" customHeight="1">
      <c r="B20" s="892"/>
      <c r="C20" s="892"/>
      <c r="D20" s="892"/>
      <c r="E20" s="892"/>
      <c r="F20" s="892"/>
      <c r="G20" s="892"/>
      <c r="H20" s="892"/>
      <c r="I20" s="892"/>
    </row>
    <row r="22" spans="1:9">
      <c r="A22" t="s">
        <v>389</v>
      </c>
    </row>
    <row r="23" spans="1:9" ht="66" customHeight="1">
      <c r="B23" s="892"/>
      <c r="C23" s="892"/>
      <c r="D23" s="892"/>
      <c r="E23" s="892"/>
      <c r="F23" s="892"/>
      <c r="G23" s="892"/>
      <c r="H23" s="892"/>
      <c r="I23" s="892"/>
    </row>
    <row r="25" spans="1:9">
      <c r="B25" s="881" t="s">
        <v>390</v>
      </c>
      <c r="C25" s="881"/>
      <c r="D25" s="241"/>
      <c r="E25" s="241"/>
      <c r="F25" s="241"/>
      <c r="G25" s="241"/>
      <c r="H25" s="241"/>
      <c r="I25" s="314" t="s">
        <v>391</v>
      </c>
    </row>
    <row r="26" spans="1:9">
      <c r="H26" t="s">
        <v>394</v>
      </c>
    </row>
    <row r="28" spans="1:9">
      <c r="D28" s="241"/>
      <c r="E28" s="241"/>
      <c r="F28" s="241"/>
      <c r="G28" s="241"/>
      <c r="H28" s="241"/>
      <c r="I28" s="314" t="s">
        <v>392</v>
      </c>
    </row>
    <row r="29" spans="1:9">
      <c r="H29" t="s">
        <v>394</v>
      </c>
    </row>
    <row r="31" spans="1:9">
      <c r="D31" s="241"/>
      <c r="E31" s="241"/>
      <c r="F31" s="241"/>
      <c r="G31" s="241"/>
      <c r="H31" s="241"/>
      <c r="I31" s="314" t="s">
        <v>393</v>
      </c>
    </row>
    <row r="32" spans="1:9">
      <c r="H32" t="s">
        <v>394</v>
      </c>
    </row>
    <row r="36" spans="1:10" ht="21" customHeight="1">
      <c r="B36" s="893" t="s">
        <v>396</v>
      </c>
      <c r="C36" s="893"/>
      <c r="D36" s="893"/>
      <c r="E36" s="893"/>
      <c r="F36" s="893"/>
      <c r="G36" s="893"/>
      <c r="H36" s="893"/>
    </row>
    <row r="37" spans="1:10" ht="12" customHeight="1">
      <c r="A37" s="881" t="s">
        <v>397</v>
      </c>
      <c r="B37" s="881"/>
      <c r="C37" s="881">
        <f>(Cover!B6)</f>
        <v>0</v>
      </c>
      <c r="D37" s="881"/>
      <c r="E37" s="881" t="s">
        <v>399</v>
      </c>
      <c r="F37" s="881"/>
      <c r="G37" s="888"/>
      <c r="H37" s="888"/>
      <c r="I37" s="888"/>
      <c r="J37" s="888"/>
    </row>
    <row r="38" spans="1:10" ht="3.6" customHeight="1"/>
    <row r="39" spans="1:10" ht="12.6" customHeight="1">
      <c r="A39" s="2" t="s">
        <v>400</v>
      </c>
      <c r="B39" s="880"/>
      <c r="C39" s="880"/>
      <c r="D39" s="2" t="s">
        <v>401</v>
      </c>
      <c r="E39" s="247"/>
      <c r="F39" s="2" t="s">
        <v>402</v>
      </c>
      <c r="G39" s="889"/>
      <c r="H39" s="889"/>
      <c r="I39" s="890"/>
    </row>
    <row r="40" spans="1:10" ht="4.1500000000000004" customHeight="1"/>
    <row r="41" spans="1:10" ht="16.149999999999999" customHeight="1">
      <c r="A41" s="881" t="s">
        <v>403</v>
      </c>
      <c r="B41" s="881"/>
      <c r="C41" s="881"/>
      <c r="D41" s="888"/>
      <c r="E41" s="888"/>
      <c r="F41" s="888"/>
      <c r="G41" s="888"/>
      <c r="H41" s="888"/>
      <c r="I41" s="888"/>
      <c r="J41" s="888"/>
    </row>
    <row r="42" spans="1:10" ht="15" customHeight="1">
      <c r="C42" s="243" t="s">
        <v>407</v>
      </c>
      <c r="D42" s="891"/>
      <c r="E42" s="891"/>
      <c r="F42" s="244" t="s">
        <v>408</v>
      </c>
      <c r="G42" s="247"/>
      <c r="H42" s="244" t="s">
        <v>409</v>
      </c>
      <c r="I42" s="247"/>
      <c r="J42" s="242"/>
    </row>
    <row r="43" spans="1:10" ht="4.1500000000000004" customHeight="1"/>
    <row r="44" spans="1:10" ht="11.45" customHeight="1">
      <c r="A44" s="881" t="s">
        <v>404</v>
      </c>
      <c r="B44" s="881"/>
      <c r="C44" s="881"/>
      <c r="E44" s="881" t="s">
        <v>405</v>
      </c>
      <c r="F44" s="881"/>
      <c r="G44" s="881"/>
      <c r="I44" s="882" t="s">
        <v>406</v>
      </c>
      <c r="J44" s="882"/>
    </row>
    <row r="45" spans="1:10" ht="4.5" customHeight="1">
      <c r="A45" s="880"/>
      <c r="B45" s="880"/>
      <c r="C45" s="880"/>
      <c r="E45" s="880"/>
      <c r="F45" s="880"/>
      <c r="G45" s="880"/>
      <c r="I45" s="880"/>
      <c r="J45" s="880"/>
    </row>
    <row r="46" spans="1:10" s="112" customFormat="1" ht="12.6" customHeight="1">
      <c r="A46" s="245" t="s">
        <v>420</v>
      </c>
      <c r="B46" s="245"/>
      <c r="C46" s="245"/>
      <c r="E46" s="245"/>
      <c r="F46" s="245"/>
      <c r="G46" s="245"/>
      <c r="I46" s="245"/>
      <c r="J46" s="245"/>
    </row>
    <row r="47" spans="1:10" s="112" customFormat="1" ht="11.25">
      <c r="A47" s="258"/>
      <c r="B47" s="112" t="s">
        <v>410</v>
      </c>
    </row>
    <row r="48" spans="1:10" s="112" customFormat="1" ht="11.25">
      <c r="A48" s="258"/>
      <c r="B48" s="112" t="s">
        <v>411</v>
      </c>
    </row>
    <row r="49" spans="1:10" s="112" customFormat="1" ht="11.25">
      <c r="A49" s="258"/>
      <c r="B49" s="112" t="s">
        <v>412</v>
      </c>
    </row>
    <row r="50" spans="1:10" s="112" customFormat="1" ht="11.25">
      <c r="A50" s="258"/>
      <c r="B50" s="886" t="s">
        <v>413</v>
      </c>
      <c r="C50" s="886"/>
      <c r="D50" s="886"/>
      <c r="E50" s="886"/>
      <c r="F50" s="886"/>
      <c r="G50" s="886"/>
      <c r="H50" s="886"/>
      <c r="I50" s="886"/>
      <c r="J50" s="886"/>
    </row>
    <row r="51" spans="1:10" s="112" customFormat="1" ht="11.25">
      <c r="A51" s="258"/>
      <c r="B51" s="112" t="s">
        <v>414</v>
      </c>
    </row>
    <row r="52" spans="1:10" s="112" customFormat="1" ht="11.25">
      <c r="A52" s="258"/>
      <c r="B52" s="883"/>
      <c r="C52" s="883"/>
      <c r="D52" s="883"/>
      <c r="E52" s="883"/>
      <c r="F52" s="883"/>
      <c r="G52" s="883"/>
      <c r="H52" s="883"/>
      <c r="I52" s="883"/>
    </row>
    <row r="53" spans="1:10" s="112" customFormat="1" ht="11.25">
      <c r="A53" s="112" t="s">
        <v>421</v>
      </c>
    </row>
    <row r="54" spans="1:10" s="112" customFormat="1" ht="11.25">
      <c r="A54" s="258"/>
      <c r="B54" s="112" t="s">
        <v>415</v>
      </c>
    </row>
    <row r="55" spans="1:10" s="112" customFormat="1" ht="11.25">
      <c r="A55" s="258"/>
      <c r="B55" s="112" t="s">
        <v>416</v>
      </c>
    </row>
    <row r="56" spans="1:10" s="112" customFormat="1" ht="11.25">
      <c r="A56" s="258"/>
      <c r="B56" s="112" t="s">
        <v>417</v>
      </c>
    </row>
    <row r="57" spans="1:10" s="112" customFormat="1" ht="11.25">
      <c r="A57" s="258"/>
      <c r="B57" s="112" t="s">
        <v>418</v>
      </c>
    </row>
    <row r="58" spans="1:10" s="112" customFormat="1" ht="11.25">
      <c r="A58" s="257"/>
      <c r="C58" s="112" t="s">
        <v>419</v>
      </c>
    </row>
    <row r="59" spans="1:10" s="112" customFormat="1" ht="11.25">
      <c r="A59" s="258"/>
      <c r="B59" s="883"/>
      <c r="C59" s="883"/>
      <c r="D59" s="883"/>
      <c r="E59" s="883"/>
      <c r="F59" s="883"/>
      <c r="G59" s="883"/>
      <c r="H59" s="883"/>
      <c r="I59" s="883"/>
    </row>
    <row r="60" spans="1:10" s="112" customFormat="1" ht="11.25">
      <c r="A60" s="886" t="s">
        <v>422</v>
      </c>
      <c r="B60" s="886"/>
      <c r="C60" s="886"/>
      <c r="D60" s="886"/>
      <c r="E60" s="886"/>
      <c r="F60" s="886"/>
      <c r="G60" s="886"/>
      <c r="H60" s="886"/>
    </row>
    <row r="61" spans="1:10" s="112" customFormat="1" ht="11.25">
      <c r="A61" s="258"/>
      <c r="B61" s="112" t="s">
        <v>423</v>
      </c>
    </row>
    <row r="62" spans="1:10" s="112" customFormat="1" ht="11.25">
      <c r="A62" s="246"/>
      <c r="B62" s="112" t="s">
        <v>424</v>
      </c>
    </row>
    <row r="63" spans="1:10" s="112" customFormat="1" ht="11.25">
      <c r="A63" s="258"/>
      <c r="B63" s="112" t="s">
        <v>425</v>
      </c>
    </row>
    <row r="64" spans="1:10" s="112" customFormat="1" ht="11.25">
      <c r="A64" s="246"/>
      <c r="B64" s="112" t="s">
        <v>426</v>
      </c>
    </row>
    <row r="65" spans="1:9" s="112" customFormat="1" ht="11.25">
      <c r="A65" s="258"/>
      <c r="B65" s="112" t="s">
        <v>428</v>
      </c>
    </row>
    <row r="66" spans="1:9" s="112" customFormat="1" ht="11.25">
      <c r="A66" s="258"/>
      <c r="B66" s="883"/>
      <c r="C66" s="883"/>
      <c r="D66" s="883"/>
      <c r="E66" s="883"/>
      <c r="F66" s="883"/>
      <c r="G66" s="883"/>
      <c r="H66" s="883"/>
      <c r="I66" s="883"/>
    </row>
    <row r="67" spans="1:9" s="112" customFormat="1" ht="11.25">
      <c r="A67" s="112" t="s">
        <v>427</v>
      </c>
    </row>
    <row r="68" spans="1:9" s="112" customFormat="1" ht="11.25">
      <c r="A68" s="258" t="s">
        <v>1046</v>
      </c>
      <c r="B68" s="112" t="s">
        <v>429</v>
      </c>
    </row>
    <row r="69" spans="1:9" s="112" customFormat="1" ht="11.25">
      <c r="A69" s="258"/>
      <c r="B69" s="112" t="s">
        <v>430</v>
      </c>
    </row>
    <row r="70" spans="1:9" s="112" customFormat="1" ht="11.25">
      <c r="A70" s="258"/>
      <c r="B70" s="112" t="s">
        <v>431</v>
      </c>
    </row>
    <row r="71" spans="1:9" s="112" customFormat="1" ht="11.25">
      <c r="A71" s="258"/>
      <c r="B71" s="112" t="s">
        <v>432</v>
      </c>
    </row>
    <row r="72" spans="1:9" s="112" customFormat="1" ht="11.25">
      <c r="A72" s="258"/>
      <c r="B72" s="112" t="s">
        <v>433</v>
      </c>
    </row>
    <row r="73" spans="1:9" s="112" customFormat="1" ht="11.25">
      <c r="A73" s="258"/>
      <c r="B73" s="112" t="s">
        <v>434</v>
      </c>
    </row>
    <row r="74" spans="1:9" s="112" customFormat="1" ht="11.25">
      <c r="A74" s="258"/>
      <c r="B74" s="883"/>
      <c r="C74" s="883"/>
      <c r="D74" s="883"/>
      <c r="E74" s="883"/>
      <c r="F74" s="883"/>
      <c r="G74" s="883"/>
      <c r="H74" s="883"/>
      <c r="I74" s="883"/>
    </row>
    <row r="75" spans="1:9" s="112" customFormat="1" ht="11.25">
      <c r="A75" s="112" t="s">
        <v>435</v>
      </c>
    </row>
    <row r="76" spans="1:9" s="112" customFormat="1" ht="11.25">
      <c r="A76" s="257"/>
      <c r="B76" s="112" t="s">
        <v>436</v>
      </c>
    </row>
    <row r="77" spans="1:9" s="112" customFormat="1" ht="2.25" customHeight="1"/>
    <row r="78" spans="1:9" s="112" customFormat="1" ht="11.25">
      <c r="B78" s="112" t="s">
        <v>437</v>
      </c>
      <c r="C78" s="887"/>
      <c r="D78" s="887"/>
      <c r="E78" s="887"/>
      <c r="F78" s="112" t="s">
        <v>438</v>
      </c>
      <c r="G78" s="887"/>
      <c r="H78" s="887"/>
      <c r="I78" s="887"/>
    </row>
    <row r="79" spans="1:9" ht="3" customHeight="1"/>
    <row r="80" spans="1:9" s="112" customFormat="1" ht="11.45" customHeight="1">
      <c r="B80" s="112" t="s">
        <v>439</v>
      </c>
    </row>
    <row r="81" spans="1:9" s="112" customFormat="1" ht="3.75" customHeight="1"/>
    <row r="82" spans="1:9" s="112" customFormat="1">
      <c r="B82" s="112" t="s">
        <v>440</v>
      </c>
      <c r="E82" s="887"/>
      <c r="F82" s="888"/>
      <c r="G82" s="888"/>
      <c r="H82" s="256"/>
    </row>
    <row r="83" spans="1:9" s="112" customFormat="1" ht="11.25">
      <c r="B83" s="112" t="s">
        <v>441</v>
      </c>
      <c r="E83" s="887"/>
      <c r="F83" s="887"/>
      <c r="G83" s="887"/>
    </row>
    <row r="84" spans="1:9" s="112" customFormat="1" ht="11.25">
      <c r="B84" s="112" t="s">
        <v>442</v>
      </c>
      <c r="E84" s="887"/>
      <c r="F84" s="887"/>
      <c r="G84" s="887"/>
    </row>
    <row r="85" spans="1:9" s="112" customFormat="1" ht="5.25" customHeight="1"/>
    <row r="86" spans="1:9" s="112" customFormat="1" ht="11.25">
      <c r="A86" s="248"/>
      <c r="B86" s="112" t="s">
        <v>443</v>
      </c>
    </row>
    <row r="87" spans="1:9" s="112" customFormat="1" ht="17.25" customHeight="1">
      <c r="B87" s="884" t="s">
        <v>444</v>
      </c>
      <c r="C87" s="885"/>
      <c r="D87" s="883"/>
      <c r="E87" s="883"/>
      <c r="F87" s="112" t="s">
        <v>445</v>
      </c>
    </row>
    <row r="88" spans="1:9" s="112" customFormat="1" ht="11.25">
      <c r="A88" s="248"/>
      <c r="B88" s="883"/>
      <c r="C88" s="883"/>
      <c r="D88" s="883"/>
      <c r="E88" s="883"/>
      <c r="F88" s="883"/>
      <c r="G88" s="883"/>
      <c r="H88" s="883"/>
      <c r="I88" s="883"/>
    </row>
    <row r="89" spans="1:9" s="112" customFormat="1" ht="11.25"/>
    <row r="90" spans="1:9" s="112" customFormat="1" ht="11.25">
      <c r="A90" s="112" t="s">
        <v>446</v>
      </c>
    </row>
    <row r="91" spans="1:9" s="250" customFormat="1" ht="11.25"/>
    <row r="92" spans="1:9" s="250" customFormat="1" ht="11.25">
      <c r="A92" s="250" t="s">
        <v>231</v>
      </c>
      <c r="B92" s="251"/>
      <c r="C92" s="251"/>
      <c r="D92" s="251"/>
      <c r="E92" s="251"/>
      <c r="F92" s="250" t="s">
        <v>398</v>
      </c>
      <c r="G92" s="251"/>
      <c r="H92" s="251"/>
      <c r="I92" s="251"/>
    </row>
    <row r="93" spans="1:9" s="250" customFormat="1" ht="11.25">
      <c r="E93" s="252" t="s">
        <v>394</v>
      </c>
      <c r="I93" s="253" t="s">
        <v>394</v>
      </c>
    </row>
    <row r="94" spans="1:9" s="250" customFormat="1" ht="11.25">
      <c r="E94" s="252"/>
      <c r="I94" s="253"/>
    </row>
    <row r="95" spans="1:9" s="250" customFormat="1" ht="11.25">
      <c r="A95" s="250" t="s">
        <v>447</v>
      </c>
      <c r="B95" s="251"/>
      <c r="C95" s="251"/>
      <c r="D95" s="251"/>
      <c r="E95" s="254"/>
      <c r="F95" s="250" t="s">
        <v>448</v>
      </c>
      <c r="G95" s="251"/>
      <c r="H95" s="251"/>
      <c r="I95" s="255"/>
    </row>
    <row r="96" spans="1:9" s="250" customFormat="1" ht="11.25">
      <c r="E96" s="252" t="s">
        <v>394</v>
      </c>
      <c r="I96" s="253" t="s">
        <v>394</v>
      </c>
    </row>
    <row r="97" s="197" customFormat="1"/>
    <row r="98" s="197" customFormat="1"/>
  </sheetData>
  <mergeCells count="41">
    <mergeCell ref="B1:H1"/>
    <mergeCell ref="E3:H3"/>
    <mergeCell ref="B14:I14"/>
    <mergeCell ref="A3:D3"/>
    <mergeCell ref="A5:D5"/>
    <mergeCell ref="C7:D7"/>
    <mergeCell ref="F7:I7"/>
    <mergeCell ref="A37:B37"/>
    <mergeCell ref="C37:D37"/>
    <mergeCell ref="B17:I17"/>
    <mergeCell ref="E37:F37"/>
    <mergeCell ref="G37:J37"/>
    <mergeCell ref="B20:I20"/>
    <mergeCell ref="B23:I23"/>
    <mergeCell ref="B25:C25"/>
    <mergeCell ref="B36:H36"/>
    <mergeCell ref="B39:C39"/>
    <mergeCell ref="A41:C41"/>
    <mergeCell ref="A44:C44"/>
    <mergeCell ref="G39:I39"/>
    <mergeCell ref="D42:E42"/>
    <mergeCell ref="D41:J41"/>
    <mergeCell ref="B88:I88"/>
    <mergeCell ref="B87:C87"/>
    <mergeCell ref="B50:J50"/>
    <mergeCell ref="A60:H60"/>
    <mergeCell ref="B52:I52"/>
    <mergeCell ref="B59:I59"/>
    <mergeCell ref="E84:G84"/>
    <mergeCell ref="E82:G82"/>
    <mergeCell ref="D87:E87"/>
    <mergeCell ref="G78:I78"/>
    <mergeCell ref="C78:E78"/>
    <mergeCell ref="E83:G83"/>
    <mergeCell ref="B66:I66"/>
    <mergeCell ref="B74:I74"/>
    <mergeCell ref="A45:C45"/>
    <mergeCell ref="E44:G44"/>
    <mergeCell ref="E45:G45"/>
    <mergeCell ref="I44:J44"/>
    <mergeCell ref="I45:J45"/>
  </mergeCells>
  <phoneticPr fontId="0" type="noConversion"/>
  <pageMargins left="0.75" right="0.42" top="0.61" bottom="1" header="0.5" footer="0.5"/>
  <pageSetup orientation="portrait" horizontalDpi="300" verticalDpi="300" r:id="rId1"/>
  <headerFooter alignWithMargins="0">
    <oddFooter>&amp;L&amp;F&amp;C&amp;A&amp;RPage &amp;P</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dimension ref="A1:D60"/>
  <sheetViews>
    <sheetView workbookViewId="0">
      <selection activeCell="B7" sqref="B7"/>
    </sheetView>
  </sheetViews>
  <sheetFormatPr defaultRowHeight="12.75"/>
  <cols>
    <col min="1" max="1" width="36.7109375" style="282" customWidth="1"/>
    <col min="2" max="2" width="23.42578125" style="282" customWidth="1"/>
    <col min="3" max="3" width="15.28515625" style="282" customWidth="1"/>
    <col min="4" max="4" width="14.42578125" style="282" customWidth="1"/>
    <col min="5" max="16384" width="9.140625" style="282"/>
  </cols>
  <sheetData>
    <row r="1" spans="1:4" ht="20.25">
      <c r="A1" s="281" t="s">
        <v>458</v>
      </c>
      <c r="B1" s="281"/>
      <c r="C1" s="281">
        <f>(Cover!B6)</f>
        <v>0</v>
      </c>
    </row>
    <row r="2" spans="1:4" ht="6.75" customHeight="1" thickBot="1">
      <c r="A2" s="283"/>
      <c r="B2" s="283"/>
    </row>
    <row r="3" spans="1:4" ht="18.75" customHeight="1" thickTop="1" thickBot="1">
      <c r="A3" s="816" t="s">
        <v>545</v>
      </c>
      <c r="B3" s="817" t="s">
        <v>459</v>
      </c>
      <c r="C3" s="818" t="s">
        <v>460</v>
      </c>
      <c r="D3" s="819" t="s">
        <v>461</v>
      </c>
    </row>
    <row r="4" spans="1:4" ht="18.75" customHeight="1" thickTop="1">
      <c r="A4" s="294" t="s">
        <v>1046</v>
      </c>
      <c r="B4" s="295"/>
      <c r="C4" s="295"/>
      <c r="D4" s="296" t="s">
        <v>1046</v>
      </c>
    </row>
    <row r="5" spans="1:4" ht="18.75" customHeight="1">
      <c r="A5" s="297"/>
      <c r="B5" s="298"/>
      <c r="C5" s="298"/>
      <c r="D5" s="299"/>
    </row>
    <row r="6" spans="1:4" ht="18.75" customHeight="1">
      <c r="A6" s="297"/>
      <c r="B6" s="298"/>
      <c r="C6" s="298"/>
      <c r="D6" s="299"/>
    </row>
    <row r="7" spans="1:4" ht="18.75" customHeight="1">
      <c r="A7" s="297"/>
      <c r="B7" s="298"/>
      <c r="C7" s="298"/>
      <c r="D7" s="299"/>
    </row>
    <row r="8" spans="1:4" ht="18.75" customHeight="1">
      <c r="A8" s="297"/>
      <c r="B8" s="298"/>
      <c r="C8" s="298"/>
      <c r="D8" s="299"/>
    </row>
    <row r="9" spans="1:4" ht="18.75" customHeight="1">
      <c r="A9" s="297"/>
      <c r="B9" s="298"/>
      <c r="C9" s="298"/>
      <c r="D9" s="299"/>
    </row>
    <row r="10" spans="1:4" ht="18.75" customHeight="1">
      <c r="A10" s="297"/>
      <c r="B10" s="298"/>
      <c r="C10" s="298"/>
      <c r="D10" s="299"/>
    </row>
    <row r="11" spans="1:4" ht="18.75" customHeight="1">
      <c r="A11" s="284"/>
      <c r="B11" s="285"/>
      <c r="C11" s="286" t="s">
        <v>462</v>
      </c>
      <c r="D11" s="287">
        <f>SUM(D4:D10)</f>
        <v>0</v>
      </c>
    </row>
    <row r="12" spans="1:4" ht="18.75" customHeight="1" thickBot="1">
      <c r="A12" s="288"/>
      <c r="B12" s="289"/>
      <c r="C12" s="290"/>
      <c r="D12" s="291"/>
    </row>
    <row r="13" spans="1:4" ht="18.75" customHeight="1" thickTop="1" thickBot="1">
      <c r="A13" s="820" t="s">
        <v>463</v>
      </c>
      <c r="B13" s="821" t="s">
        <v>459</v>
      </c>
      <c r="C13" s="821" t="s">
        <v>460</v>
      </c>
      <c r="D13" s="821" t="s">
        <v>461</v>
      </c>
    </row>
    <row r="14" spans="1:4" ht="18.75" customHeight="1" thickTop="1">
      <c r="A14" s="300"/>
      <c r="B14" s="301"/>
      <c r="C14" s="301"/>
      <c r="D14" s="301"/>
    </row>
    <row r="15" spans="1:4" ht="18.75" customHeight="1">
      <c r="A15" s="302"/>
      <c r="B15" s="303"/>
      <c r="C15" s="303"/>
      <c r="D15" s="303"/>
    </row>
    <row r="16" spans="1:4" ht="18.75" customHeight="1">
      <c r="A16" s="302"/>
      <c r="B16" s="303"/>
      <c r="C16" s="303"/>
      <c r="D16" s="303"/>
    </row>
    <row r="17" spans="1:4" ht="18.75" customHeight="1">
      <c r="A17" s="302"/>
      <c r="B17" s="303"/>
      <c r="C17" s="303"/>
      <c r="D17" s="303"/>
    </row>
    <row r="18" spans="1:4" ht="18.75" customHeight="1">
      <c r="A18" s="302"/>
      <c r="B18" s="303"/>
      <c r="C18" s="303"/>
      <c r="D18" s="303"/>
    </row>
    <row r="19" spans="1:4" ht="18.75" customHeight="1">
      <c r="A19" s="302"/>
      <c r="B19" s="303"/>
      <c r="C19" s="303"/>
      <c r="D19" s="303"/>
    </row>
    <row r="20" spans="1:4" ht="18.75" customHeight="1">
      <c r="A20" s="302"/>
      <c r="B20" s="303"/>
      <c r="C20" s="303"/>
      <c r="D20" s="303"/>
    </row>
    <row r="21" spans="1:4" ht="18.75" customHeight="1">
      <c r="A21" s="302"/>
      <c r="B21" s="303"/>
      <c r="C21" s="303"/>
      <c r="D21" s="303"/>
    </row>
    <row r="22" spans="1:4" ht="18.75" customHeight="1" thickBot="1">
      <c r="A22" s="288"/>
      <c r="B22" s="289"/>
      <c r="C22" s="290" t="s">
        <v>464</v>
      </c>
      <c r="D22" s="292">
        <f>SUM(D14:D21)</f>
        <v>0</v>
      </c>
    </row>
    <row r="23" spans="1:4" ht="18.75" customHeight="1" thickTop="1" thickBot="1">
      <c r="A23" s="820" t="s">
        <v>465</v>
      </c>
      <c r="B23" s="821" t="s">
        <v>459</v>
      </c>
      <c r="C23" s="821" t="s">
        <v>460</v>
      </c>
      <c r="D23" s="821" t="s">
        <v>461</v>
      </c>
    </row>
    <row r="24" spans="1:4" ht="18.75" customHeight="1" thickTop="1">
      <c r="A24" s="300"/>
      <c r="B24" s="301"/>
      <c r="C24" s="301"/>
      <c r="D24" s="301"/>
    </row>
    <row r="25" spans="1:4" ht="18.75" customHeight="1">
      <c r="A25" s="302"/>
      <c r="B25" s="303"/>
      <c r="C25" s="303"/>
      <c r="D25" s="303"/>
    </row>
    <row r="26" spans="1:4" ht="18.75" customHeight="1">
      <c r="A26" s="302"/>
      <c r="B26" s="303"/>
      <c r="C26" s="303"/>
      <c r="D26" s="303"/>
    </row>
    <row r="27" spans="1:4" ht="18.75" customHeight="1">
      <c r="A27" s="302"/>
      <c r="B27" s="303"/>
      <c r="C27" s="303"/>
      <c r="D27" s="303"/>
    </row>
    <row r="28" spans="1:4" ht="18.75" customHeight="1">
      <c r="A28" s="302"/>
      <c r="B28" s="303"/>
      <c r="C28" s="303"/>
      <c r="D28" s="303"/>
    </row>
    <row r="29" spans="1:4" ht="18.75" customHeight="1">
      <c r="A29" s="302"/>
      <c r="B29" s="303"/>
      <c r="C29" s="303"/>
      <c r="D29" s="303"/>
    </row>
    <row r="30" spans="1:4" ht="18.75" customHeight="1">
      <c r="A30" s="302"/>
      <c r="B30" s="303"/>
      <c r="C30" s="303"/>
      <c r="D30" s="303"/>
    </row>
    <row r="31" spans="1:4" ht="18.75" customHeight="1">
      <c r="A31" s="302"/>
      <c r="B31" s="303"/>
      <c r="C31" s="303"/>
      <c r="D31" s="303"/>
    </row>
    <row r="32" spans="1:4" ht="18.75" customHeight="1">
      <c r="A32" s="302"/>
      <c r="B32" s="303"/>
      <c r="C32" s="303"/>
      <c r="D32" s="303"/>
    </row>
    <row r="33" spans="1:4" ht="18.75" customHeight="1">
      <c r="A33" s="302"/>
      <c r="B33" s="303"/>
      <c r="C33" s="303"/>
      <c r="D33" s="303"/>
    </row>
    <row r="34" spans="1:4" ht="18.75" customHeight="1">
      <c r="A34" s="284"/>
      <c r="B34" s="285"/>
      <c r="C34" s="286" t="s">
        <v>542</v>
      </c>
      <c r="D34" s="287">
        <f>SUM(D24:D33)</f>
        <v>0</v>
      </c>
    </row>
    <row r="35" spans="1:4" ht="18.75" customHeight="1" thickBot="1">
      <c r="A35" s="822" t="s">
        <v>543</v>
      </c>
      <c r="B35" s="823"/>
      <c r="C35" s="824" t="s">
        <v>544</v>
      </c>
      <c r="D35" s="293">
        <f>(D11-D22-D34)</f>
        <v>0</v>
      </c>
    </row>
    <row r="36" spans="1:4" ht="18.75" customHeight="1" thickTop="1"/>
    <row r="37" spans="1:4" ht="18.75" customHeight="1"/>
    <row r="38" spans="1:4" ht="18.75" customHeight="1"/>
    <row r="39" spans="1:4" ht="18.75" customHeight="1"/>
    <row r="40" spans="1:4" ht="18.75" customHeight="1"/>
    <row r="41" spans="1:4" ht="18.75" customHeight="1"/>
    <row r="42" spans="1:4" ht="18.75" customHeight="1"/>
    <row r="43" spans="1:4" ht="18.75" customHeight="1"/>
    <row r="44" spans="1:4" ht="18.75" customHeight="1"/>
    <row r="45" spans="1:4" ht="18.75" customHeight="1"/>
    <row r="46" spans="1:4" ht="18.75" customHeight="1"/>
    <row r="47" spans="1:4" ht="18.75" customHeight="1"/>
    <row r="48" spans="1:4"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sheetProtection password="C5B1" sheet="1" objects="1" scenarios="1"/>
  <phoneticPr fontId="0" type="noConversion"/>
  <pageMargins left="0.75" right="0.75" top="1" bottom="1" header="0.5" footer="0.5"/>
  <pageSetup orientation="portrait" horizontalDpi="300" verticalDpi="300" r:id="rId1"/>
  <headerFooter alignWithMargins="0">
    <oddFooter>&amp;L&amp;F&amp;C&amp;A&amp;RPage &amp;P</oddFooter>
  </headerFooter>
</worksheet>
</file>

<file path=xl/worksheets/sheet7.xml><?xml version="1.0" encoding="utf-8"?>
<worksheet xmlns="http://schemas.openxmlformats.org/spreadsheetml/2006/main" xmlns:r="http://schemas.openxmlformats.org/officeDocument/2006/relationships">
  <dimension ref="A1:F53"/>
  <sheetViews>
    <sheetView zoomScale="120" workbookViewId="0">
      <selection activeCell="C1" sqref="C1:F1"/>
    </sheetView>
  </sheetViews>
  <sheetFormatPr defaultRowHeight="12.75"/>
  <cols>
    <col min="1" max="1" width="9.140625" style="345"/>
    <col min="2" max="2" width="34" customWidth="1"/>
    <col min="3" max="3" width="12.85546875" customWidth="1"/>
    <col min="4" max="4" width="10.7109375" customWidth="1"/>
  </cols>
  <sheetData>
    <row r="1" spans="1:6" ht="22.5" customHeight="1">
      <c r="A1" s="897" t="s">
        <v>1043</v>
      </c>
      <c r="B1" s="897"/>
      <c r="C1" s="898">
        <f>(Cover!B6)</f>
        <v>0</v>
      </c>
      <c r="D1" s="898"/>
      <c r="E1" s="898"/>
      <c r="F1" s="899"/>
    </row>
    <row r="2" spans="1:6" ht="6.75" customHeight="1">
      <c r="A2" s="342"/>
      <c r="B2" s="3"/>
      <c r="C2" s="3"/>
      <c r="D2" s="3"/>
      <c r="E2" s="3"/>
      <c r="F2" s="3"/>
    </row>
    <row r="3" spans="1:6" ht="26.45" customHeight="1">
      <c r="A3" s="809" t="s">
        <v>558</v>
      </c>
      <c r="B3" s="810" t="s">
        <v>255</v>
      </c>
      <c r="C3" s="811" t="s">
        <v>1066</v>
      </c>
      <c r="D3" s="812" t="s">
        <v>1067</v>
      </c>
      <c r="E3" s="812" t="s">
        <v>1057</v>
      </c>
      <c r="F3" s="812" t="s">
        <v>1068</v>
      </c>
    </row>
    <row r="4" spans="1:6">
      <c r="A4" s="343"/>
      <c r="B4" s="34"/>
      <c r="C4" s="34"/>
      <c r="D4" s="34"/>
      <c r="E4" s="34"/>
      <c r="F4" s="34"/>
    </row>
    <row r="5" spans="1:6">
      <c r="A5" s="343" t="s">
        <v>1046</v>
      </c>
      <c r="B5" s="34"/>
      <c r="C5" s="34"/>
      <c r="D5" s="34"/>
      <c r="E5" s="34"/>
      <c r="F5" s="34"/>
    </row>
    <row r="6" spans="1:6">
      <c r="A6" s="343"/>
      <c r="B6" s="34"/>
      <c r="C6" s="34"/>
      <c r="D6" s="34"/>
      <c r="E6" s="34"/>
      <c r="F6" s="34"/>
    </row>
    <row r="7" spans="1:6">
      <c r="A7" s="343"/>
      <c r="B7" s="34"/>
      <c r="C7" s="34"/>
      <c r="D7" s="34"/>
      <c r="E7" s="34"/>
      <c r="F7" s="34"/>
    </row>
    <row r="8" spans="1:6">
      <c r="A8" s="343"/>
      <c r="B8" s="34"/>
      <c r="C8" s="34"/>
      <c r="D8" s="34"/>
      <c r="E8" s="34"/>
      <c r="F8" s="34"/>
    </row>
    <row r="9" spans="1:6">
      <c r="A9" s="343"/>
      <c r="B9" s="34"/>
      <c r="C9" s="34"/>
      <c r="D9" s="34"/>
      <c r="E9" s="34"/>
      <c r="F9" s="34"/>
    </row>
    <row r="10" spans="1:6">
      <c r="A10" s="343"/>
      <c r="B10" s="34"/>
      <c r="C10" s="34"/>
      <c r="D10" s="34"/>
      <c r="E10" s="34"/>
      <c r="F10" s="34"/>
    </row>
    <row r="11" spans="1:6">
      <c r="A11" s="343"/>
      <c r="B11" s="34"/>
      <c r="C11" s="34"/>
      <c r="D11" s="34"/>
      <c r="E11" s="34"/>
      <c r="F11" s="34"/>
    </row>
    <row r="12" spans="1:6">
      <c r="A12" s="343"/>
      <c r="B12" s="34"/>
      <c r="C12" s="34"/>
      <c r="D12" s="34"/>
      <c r="E12" s="34"/>
      <c r="F12" s="34"/>
    </row>
    <row r="13" spans="1:6">
      <c r="A13" s="343"/>
      <c r="B13" s="34"/>
      <c r="C13" s="34"/>
      <c r="D13" s="34"/>
      <c r="E13" s="34"/>
      <c r="F13" s="34"/>
    </row>
    <row r="14" spans="1:6">
      <c r="A14" s="343"/>
      <c r="B14" s="34"/>
      <c r="C14" s="34"/>
      <c r="D14" s="34"/>
      <c r="E14" s="34"/>
      <c r="F14" s="34"/>
    </row>
    <row r="15" spans="1:6">
      <c r="A15" s="343"/>
      <c r="B15" s="34"/>
      <c r="C15" s="34"/>
      <c r="D15" s="34"/>
      <c r="E15" s="34"/>
      <c r="F15" s="34"/>
    </row>
    <row r="16" spans="1:6">
      <c r="A16" s="343"/>
      <c r="B16" s="34"/>
      <c r="C16" s="34"/>
      <c r="D16" s="34"/>
      <c r="E16" s="34"/>
      <c r="F16" s="34"/>
    </row>
    <row r="17" spans="1:6">
      <c r="A17" s="343"/>
      <c r="B17" s="34"/>
      <c r="C17" s="34"/>
      <c r="D17" s="34"/>
      <c r="E17" s="34"/>
      <c r="F17" s="34"/>
    </row>
    <row r="18" spans="1:6">
      <c r="A18" s="343"/>
      <c r="B18" s="34"/>
      <c r="C18" s="34"/>
      <c r="D18" s="34"/>
      <c r="E18" s="34"/>
      <c r="F18" s="34"/>
    </row>
    <row r="19" spans="1:6">
      <c r="A19" s="343"/>
      <c r="B19" s="34"/>
      <c r="C19" s="34"/>
      <c r="D19" s="34"/>
      <c r="E19" s="34"/>
      <c r="F19" s="34"/>
    </row>
    <row r="20" spans="1:6">
      <c r="A20" s="343"/>
      <c r="B20" s="34"/>
      <c r="C20" s="34"/>
      <c r="D20" s="34"/>
      <c r="E20" s="34"/>
      <c r="F20" s="34"/>
    </row>
    <row r="21" spans="1:6">
      <c r="A21" s="343"/>
      <c r="B21" s="34"/>
      <c r="C21" s="34"/>
      <c r="D21" s="34"/>
      <c r="E21" s="34"/>
      <c r="F21" s="34"/>
    </row>
    <row r="22" spans="1:6">
      <c r="A22" s="343"/>
      <c r="B22" s="34"/>
      <c r="C22" s="34"/>
      <c r="D22" s="34"/>
      <c r="E22" s="34"/>
      <c r="F22" s="34"/>
    </row>
    <row r="23" spans="1:6">
      <c r="A23" s="343"/>
      <c r="B23" s="34"/>
      <c r="C23" s="34"/>
      <c r="D23" s="34"/>
      <c r="E23" s="34"/>
      <c r="F23" s="34"/>
    </row>
    <row r="24" spans="1:6" ht="25.5">
      <c r="A24" s="809" t="s">
        <v>558</v>
      </c>
      <c r="B24" s="392" t="s">
        <v>1069</v>
      </c>
      <c r="C24" s="813" t="s">
        <v>1066</v>
      </c>
      <c r="D24" s="814" t="s">
        <v>1067</v>
      </c>
      <c r="E24" s="814" t="s">
        <v>1057</v>
      </c>
      <c r="F24" s="814" t="s">
        <v>1068</v>
      </c>
    </row>
    <row r="25" spans="1:6">
      <c r="A25" s="343"/>
      <c r="B25" s="34"/>
      <c r="C25" s="34"/>
      <c r="D25" s="34"/>
      <c r="E25" s="34"/>
      <c r="F25" s="34"/>
    </row>
    <row r="26" spans="1:6">
      <c r="A26" s="343"/>
      <c r="B26" s="34"/>
      <c r="C26" s="34"/>
      <c r="D26" s="34"/>
      <c r="E26" s="34"/>
      <c r="F26" s="34"/>
    </row>
    <row r="27" spans="1:6">
      <c r="A27" s="343"/>
      <c r="B27" s="34"/>
      <c r="C27" s="34"/>
      <c r="D27" s="34"/>
      <c r="E27" s="34"/>
      <c r="F27" s="34"/>
    </row>
    <row r="28" spans="1:6">
      <c r="A28" s="343"/>
      <c r="B28" s="34"/>
      <c r="C28" s="34"/>
      <c r="D28" s="34"/>
      <c r="E28" s="34"/>
      <c r="F28" s="34"/>
    </row>
    <row r="29" spans="1:6">
      <c r="A29" s="343"/>
      <c r="B29" s="34"/>
      <c r="C29" s="34"/>
      <c r="D29" s="34"/>
      <c r="E29" s="34"/>
      <c r="F29" s="34"/>
    </row>
    <row r="30" spans="1:6">
      <c r="A30" s="343"/>
      <c r="B30" s="34"/>
      <c r="C30" s="34"/>
      <c r="D30" s="34"/>
      <c r="E30" s="34"/>
      <c r="F30" s="34"/>
    </row>
    <row r="31" spans="1:6">
      <c r="A31" s="343"/>
      <c r="B31" s="34"/>
      <c r="C31" s="34"/>
      <c r="D31" s="34"/>
      <c r="E31" s="34"/>
      <c r="F31" s="34"/>
    </row>
    <row r="32" spans="1:6">
      <c r="A32" s="343"/>
      <c r="B32" s="34"/>
      <c r="C32" s="34"/>
      <c r="D32" s="34"/>
      <c r="E32" s="34"/>
      <c r="F32" s="34"/>
    </row>
    <row r="33" spans="1:6">
      <c r="A33" s="343"/>
      <c r="B33" s="34"/>
      <c r="C33" s="34"/>
      <c r="D33" s="34"/>
      <c r="E33" s="34"/>
      <c r="F33" s="34"/>
    </row>
    <row r="34" spans="1:6">
      <c r="A34" s="343"/>
      <c r="B34" s="34"/>
      <c r="C34" s="34"/>
      <c r="D34" s="34"/>
      <c r="E34" s="34"/>
      <c r="F34" s="34"/>
    </row>
    <row r="35" spans="1:6">
      <c r="A35" s="344"/>
      <c r="B35" s="36"/>
      <c r="C35" s="35"/>
      <c r="D35" s="35"/>
      <c r="E35" s="35"/>
      <c r="F35" s="35"/>
    </row>
    <row r="36" spans="1:6">
      <c r="A36" s="344"/>
      <c r="B36" s="35"/>
      <c r="C36" s="35"/>
      <c r="D36" s="35"/>
      <c r="E36" s="35"/>
      <c r="F36" s="35"/>
    </row>
    <row r="37" spans="1:6" ht="28.15" customHeight="1">
      <c r="A37" s="809" t="s">
        <v>558</v>
      </c>
      <c r="B37" s="810" t="s">
        <v>251</v>
      </c>
      <c r="C37" s="812" t="s">
        <v>1070</v>
      </c>
      <c r="D37" s="812" t="s">
        <v>1067</v>
      </c>
      <c r="E37" s="812" t="s">
        <v>1057</v>
      </c>
      <c r="F37" s="812" t="s">
        <v>1068</v>
      </c>
    </row>
    <row r="38" spans="1:6">
      <c r="A38" s="343"/>
      <c r="B38" s="34"/>
      <c r="C38" s="34"/>
      <c r="D38" s="34"/>
      <c r="E38" s="34"/>
      <c r="F38" s="34"/>
    </row>
    <row r="39" spans="1:6">
      <c r="A39" s="343"/>
      <c r="B39" s="34"/>
      <c r="C39" s="34"/>
      <c r="D39" s="34"/>
      <c r="E39" s="34"/>
      <c r="F39" s="34"/>
    </row>
    <row r="40" spans="1:6">
      <c r="A40" s="343"/>
      <c r="B40" s="34"/>
      <c r="C40" s="34"/>
      <c r="D40" s="34"/>
      <c r="E40" s="34"/>
      <c r="F40" s="34"/>
    </row>
    <row r="41" spans="1:6">
      <c r="A41" s="343"/>
      <c r="B41" s="34"/>
      <c r="C41" s="34"/>
      <c r="D41" s="34"/>
      <c r="E41" s="34"/>
      <c r="F41" s="34"/>
    </row>
    <row r="42" spans="1:6">
      <c r="A42" s="343"/>
      <c r="B42" s="34"/>
      <c r="C42" s="34"/>
      <c r="D42" s="34"/>
      <c r="E42" s="34"/>
      <c r="F42" s="34"/>
    </row>
    <row r="43" spans="1:6">
      <c r="A43" s="343"/>
      <c r="B43" s="34"/>
      <c r="C43" s="34"/>
      <c r="D43" s="34"/>
      <c r="E43" s="34"/>
      <c r="F43" s="34"/>
    </row>
    <row r="44" spans="1:6">
      <c r="A44" s="343"/>
      <c r="B44" s="34"/>
      <c r="C44" s="34"/>
      <c r="D44" s="34"/>
      <c r="E44" s="34"/>
      <c r="F44" s="34"/>
    </row>
    <row r="45" spans="1:6">
      <c r="A45" s="343"/>
      <c r="B45" s="34"/>
      <c r="C45" s="34"/>
      <c r="D45" s="34"/>
      <c r="E45" s="34"/>
      <c r="F45" s="34"/>
    </row>
    <row r="46" spans="1:6">
      <c r="A46" s="343"/>
      <c r="B46" s="34"/>
      <c r="C46" s="34"/>
      <c r="D46" s="34"/>
      <c r="E46" s="34"/>
      <c r="F46" s="34"/>
    </row>
    <row r="47" spans="1:6">
      <c r="A47" s="343"/>
      <c r="B47" s="34"/>
      <c r="C47" s="34"/>
      <c r="D47" s="34"/>
      <c r="E47" s="34"/>
      <c r="F47" s="34"/>
    </row>
    <row r="48" spans="1:6">
      <c r="A48" s="343"/>
      <c r="B48" s="34"/>
      <c r="C48" s="34"/>
      <c r="D48" s="34"/>
      <c r="E48" s="34"/>
      <c r="F48" s="34"/>
    </row>
    <row r="53" spans="3:6">
      <c r="C53" t="s">
        <v>1046</v>
      </c>
      <c r="D53" t="s">
        <v>1046</v>
      </c>
      <c r="E53" t="s">
        <v>1046</v>
      </c>
      <c r="F53" t="s">
        <v>1046</v>
      </c>
    </row>
  </sheetData>
  <sheetProtection password="C5B1" sheet="1" objects="1" scenarios="1"/>
  <mergeCells count="2">
    <mergeCell ref="A1:B1"/>
    <mergeCell ref="C1:F1"/>
  </mergeCells>
  <phoneticPr fontId="0" type="noConversion"/>
  <pageMargins left="0.75" right="0.75" top="1" bottom="1" header="0.5" footer="0.5"/>
  <pageSetup orientation="portrait" horizontalDpi="300" verticalDpi="300" r:id="rId1"/>
  <headerFooter alignWithMargins="0">
    <oddFooter>&amp;L&amp;F&amp;C&amp;A&amp;RPage &amp;P</oddFooter>
  </headerFooter>
</worksheet>
</file>

<file path=xl/worksheets/sheet8.xml><?xml version="1.0" encoding="utf-8"?>
<worksheet xmlns="http://schemas.openxmlformats.org/spreadsheetml/2006/main" xmlns:r="http://schemas.openxmlformats.org/officeDocument/2006/relationships">
  <dimension ref="A1:K71"/>
  <sheetViews>
    <sheetView workbookViewId="0">
      <selection activeCell="B30" sqref="B30"/>
    </sheetView>
  </sheetViews>
  <sheetFormatPr defaultRowHeight="12.75"/>
  <cols>
    <col min="1" max="1" width="48.5703125" style="45" customWidth="1"/>
    <col min="2" max="2" width="13.42578125" style="1" customWidth="1"/>
    <col min="3" max="4" width="15.85546875" style="307" customWidth="1"/>
    <col min="5" max="5" width="17.7109375" style="111" customWidth="1"/>
    <col min="6" max="11" width="8.85546875" style="45" hidden="1" customWidth="1"/>
    <col min="12" max="12" width="8.85546875" style="45" customWidth="1"/>
    <col min="13" max="16384" width="9.140625" style="45"/>
  </cols>
  <sheetData>
    <row r="1" spans="1:11" ht="18">
      <c r="A1" s="396" t="s">
        <v>8</v>
      </c>
      <c r="B1" s="103"/>
      <c r="C1" s="900">
        <f>(Cover!$B$6)</f>
        <v>0</v>
      </c>
      <c r="D1" s="900"/>
      <c r="E1" s="103"/>
    </row>
    <row r="2" spans="1:11" ht="20.45" customHeight="1">
      <c r="A2" s="29" t="s">
        <v>209</v>
      </c>
      <c r="B2" s="103"/>
      <c r="C2" s="827" t="s">
        <v>929</v>
      </c>
      <c r="D2" s="827" t="s">
        <v>11</v>
      </c>
      <c r="E2" s="901" t="s">
        <v>0</v>
      </c>
      <c r="F2" s="49" t="s">
        <v>3</v>
      </c>
      <c r="G2" s="45">
        <f>SUMIF($E4:$E15,1,$C4:$C15)</f>
        <v>0</v>
      </c>
      <c r="H2" s="45">
        <f>SUMIF($E4:$E15,2,$C4:$C15)</f>
        <v>0</v>
      </c>
      <c r="I2" s="45">
        <f>SUMIF($E4:$E15,3,$C4:$C15)</f>
        <v>0</v>
      </c>
      <c r="J2" s="45">
        <f>SUMIF($E4:$E15,4,$C4:$C15)</f>
        <v>0</v>
      </c>
      <c r="K2" s="45">
        <f>SUMIF($E4:$E15,5,$C4:$C15)</f>
        <v>0</v>
      </c>
    </row>
    <row r="3" spans="1:11" ht="13.35" customHeight="1">
      <c r="A3" s="145" t="s">
        <v>1</v>
      </c>
      <c r="B3" s="122" t="s">
        <v>2</v>
      </c>
      <c r="C3" s="828">
        <f>(Cover!$B$8)</f>
        <v>41122</v>
      </c>
      <c r="D3" s="828">
        <f>(Cover!$D$8)</f>
        <v>41274</v>
      </c>
      <c r="E3" s="901"/>
      <c r="F3" s="49" t="s">
        <v>4</v>
      </c>
      <c r="G3" s="45">
        <f>SUMIF($E4:$E15,1,$D4:$D15)</f>
        <v>0</v>
      </c>
      <c r="H3" s="45">
        <f>SUMIF($E4:$E15,2,$D4:$D15)</f>
        <v>0</v>
      </c>
      <c r="I3" s="45">
        <f>SUMIF($E4:$E15,3,$D4:$D15)</f>
        <v>0</v>
      </c>
      <c r="J3" s="45">
        <f>SUMIF($E4:$E15,4,$D4:$D15)</f>
        <v>0</v>
      </c>
      <c r="K3" s="45">
        <f>SUMIF($E4:$E15,5,$D4:$D15)</f>
        <v>0</v>
      </c>
    </row>
    <row r="4" spans="1:11" ht="13.35" customHeight="1">
      <c r="A4" s="105"/>
      <c r="B4" s="47"/>
      <c r="C4" s="304" t="s">
        <v>1046</v>
      </c>
      <c r="D4" s="304"/>
      <c r="E4" s="48"/>
    </row>
    <row r="5" spans="1:11" ht="13.35" customHeight="1">
      <c r="A5" s="105" t="s">
        <v>1046</v>
      </c>
      <c r="B5" s="47"/>
      <c r="C5" s="304"/>
      <c r="D5" s="304"/>
      <c r="E5" s="48"/>
    </row>
    <row r="6" spans="1:11" ht="13.35" customHeight="1">
      <c r="A6" s="105" t="s">
        <v>1046</v>
      </c>
      <c r="B6" s="47"/>
      <c r="C6" s="304"/>
      <c r="D6" s="304"/>
      <c r="E6" s="48"/>
    </row>
    <row r="7" spans="1:11" ht="13.35" customHeight="1">
      <c r="A7" s="105"/>
      <c r="B7" s="47"/>
      <c r="C7" s="304"/>
      <c r="D7" s="304"/>
      <c r="E7" s="48"/>
    </row>
    <row r="8" spans="1:11" ht="13.35" customHeight="1">
      <c r="A8" s="105"/>
      <c r="B8" s="47"/>
      <c r="C8" s="304"/>
      <c r="D8" s="304"/>
      <c r="E8" s="48"/>
    </row>
    <row r="9" spans="1:11" ht="13.35" customHeight="1">
      <c r="A9" s="105"/>
      <c r="B9" s="47"/>
      <c r="C9" s="304"/>
      <c r="D9" s="304"/>
      <c r="E9" s="48"/>
    </row>
    <row r="10" spans="1:11" ht="13.35" customHeight="1">
      <c r="A10" s="105"/>
      <c r="B10" s="47"/>
      <c r="C10" s="304"/>
      <c r="D10" s="304"/>
      <c r="E10" s="48"/>
    </row>
    <row r="11" spans="1:11" ht="13.35" customHeight="1">
      <c r="A11" s="105"/>
      <c r="B11" s="47"/>
      <c r="C11" s="304"/>
      <c r="D11" s="304"/>
      <c r="E11" s="48"/>
    </row>
    <row r="12" spans="1:11" ht="13.35" customHeight="1">
      <c r="A12" s="105"/>
      <c r="B12" s="47"/>
      <c r="C12" s="304"/>
      <c r="D12" s="304"/>
      <c r="E12" s="48"/>
    </row>
    <row r="13" spans="1:11" ht="13.35" customHeight="1">
      <c r="A13" s="105"/>
      <c r="B13" s="47"/>
      <c r="C13" s="304" t="s">
        <v>1046</v>
      </c>
      <c r="D13" s="304" t="s">
        <v>1046</v>
      </c>
      <c r="E13" s="48" t="s">
        <v>1046</v>
      </c>
    </row>
    <row r="14" spans="1:11" ht="13.35" customHeight="1">
      <c r="A14" s="105"/>
      <c r="B14" s="47"/>
      <c r="C14" s="304"/>
      <c r="D14" s="304" t="s">
        <v>1046</v>
      </c>
      <c r="E14" s="48"/>
    </row>
    <row r="15" spans="1:11" ht="13.35" customHeight="1">
      <c r="A15" s="105"/>
      <c r="B15" s="47"/>
      <c r="C15" s="304"/>
      <c r="D15" s="304" t="s">
        <v>1046</v>
      </c>
      <c r="E15" s="48" t="s">
        <v>1046</v>
      </c>
    </row>
    <row r="16" spans="1:11" ht="13.35" customHeight="1">
      <c r="A16" s="395"/>
      <c r="B16" s="122" t="s">
        <v>5</v>
      </c>
      <c r="C16" s="308">
        <f>SUM(C4:C15)</f>
        <v>0</v>
      </c>
      <c r="D16" s="308">
        <f>SUM(D4:D15)</f>
        <v>0</v>
      </c>
      <c r="E16" s="147" t="s">
        <v>1046</v>
      </c>
    </row>
    <row r="17" spans="1:11" ht="3.75" customHeight="1">
      <c r="A17" s="24"/>
      <c r="B17" s="103"/>
      <c r="C17" s="305"/>
      <c r="D17" s="305"/>
      <c r="E17" s="103"/>
    </row>
    <row r="18" spans="1:11" ht="13.5" customHeight="1">
      <c r="A18" s="29" t="s">
        <v>210</v>
      </c>
      <c r="B18" s="103"/>
      <c r="C18" s="305"/>
      <c r="D18" s="305"/>
      <c r="E18" s="103"/>
    </row>
    <row r="19" spans="1:11" ht="13.5" customHeight="1">
      <c r="A19" s="29" t="s">
        <v>6</v>
      </c>
      <c r="B19" s="103"/>
      <c r="C19" s="827" t="s">
        <v>929</v>
      </c>
      <c r="D19" s="827" t="s">
        <v>11</v>
      </c>
      <c r="E19" s="901" t="s">
        <v>0</v>
      </c>
      <c r="F19" s="49" t="s">
        <v>3</v>
      </c>
      <c r="G19" s="45">
        <f>SUMIF($E21:$E32,1,$C21:$C32)</f>
        <v>0</v>
      </c>
      <c r="H19" s="45">
        <f>SUMIF($E21:$E32,2,$C21:$C32)</f>
        <v>0</v>
      </c>
      <c r="I19" s="45">
        <f>SUMIF($E21:$E32,3,$C21:$C32)</f>
        <v>0</v>
      </c>
      <c r="J19" s="45">
        <f>SUMIF($E21:$E32,4,$C21:$C32)</f>
        <v>0</v>
      </c>
      <c r="K19" s="45">
        <f>SUMIF($E21:$E32,5,$C21:$C32)</f>
        <v>0</v>
      </c>
    </row>
    <row r="20" spans="1:11" ht="13.5" customHeight="1">
      <c r="A20" s="145" t="s">
        <v>1</v>
      </c>
      <c r="B20" s="122" t="s">
        <v>2</v>
      </c>
      <c r="C20" s="828">
        <f>(Cover!$B$8)</f>
        <v>41122</v>
      </c>
      <c r="D20" s="828">
        <f>(Cover!$D$8)</f>
        <v>41274</v>
      </c>
      <c r="E20" s="901"/>
      <c r="F20" s="49" t="s">
        <v>4</v>
      </c>
      <c r="G20" s="45">
        <f>SUMIF($E21:$E32,1,$D21:$D32)</f>
        <v>0</v>
      </c>
      <c r="H20" s="45">
        <f>SUMIF($E21:$E32,2,$D21:$D32)</f>
        <v>0</v>
      </c>
      <c r="I20" s="45">
        <f>SUMIF($E21:$E32,3,$D21:$D32)</f>
        <v>0</v>
      </c>
      <c r="J20" s="45">
        <f>SUMIF($E21:$E32,4,$D21:$D32)</f>
        <v>0</v>
      </c>
      <c r="K20" s="45">
        <f>SUMIF($E21:$E32,5,$D21:$D32)</f>
        <v>0</v>
      </c>
    </row>
    <row r="21" spans="1:11" ht="13.5" customHeight="1">
      <c r="A21" s="105" t="s">
        <v>1046</v>
      </c>
      <c r="B21" s="47" t="s">
        <v>1046</v>
      </c>
      <c r="C21" s="48"/>
      <c r="D21" s="48"/>
      <c r="E21" s="48"/>
    </row>
    <row r="22" spans="1:11" ht="13.5" customHeight="1">
      <c r="A22" s="105" t="s">
        <v>1046</v>
      </c>
      <c r="B22" s="47"/>
      <c r="C22" s="48"/>
      <c r="D22" s="48"/>
      <c r="E22" s="48"/>
    </row>
    <row r="23" spans="1:11" ht="13.5" customHeight="1">
      <c r="A23" s="105"/>
      <c r="B23" s="47"/>
      <c r="C23" s="48"/>
      <c r="D23" s="48"/>
      <c r="E23" s="48"/>
    </row>
    <row r="24" spans="1:11" ht="13.5" customHeight="1">
      <c r="A24" s="105"/>
      <c r="B24" s="47"/>
      <c r="C24" s="48"/>
      <c r="D24" s="48"/>
      <c r="E24" s="48"/>
    </row>
    <row r="25" spans="1:11" ht="13.5" customHeight="1">
      <c r="A25" s="105"/>
      <c r="B25" s="47"/>
      <c r="C25" s="48"/>
      <c r="D25" s="48"/>
      <c r="E25" s="48"/>
    </row>
    <row r="26" spans="1:11" ht="13.5" customHeight="1">
      <c r="A26" s="105" t="s">
        <v>1046</v>
      </c>
      <c r="B26" s="47"/>
      <c r="C26" s="48"/>
      <c r="D26" s="48"/>
      <c r="E26" s="48"/>
    </row>
    <row r="27" spans="1:11" ht="13.5" customHeight="1">
      <c r="A27" s="105"/>
      <c r="B27" s="47"/>
      <c r="C27" s="48"/>
      <c r="D27" s="48"/>
      <c r="E27" s="48"/>
    </row>
    <row r="28" spans="1:11" ht="13.5" customHeight="1">
      <c r="A28" s="105"/>
      <c r="B28" s="47"/>
      <c r="C28" s="48"/>
      <c r="D28" s="48"/>
      <c r="E28" s="48"/>
    </row>
    <row r="29" spans="1:11" ht="13.5" customHeight="1">
      <c r="A29" s="105"/>
      <c r="B29" s="47"/>
      <c r="C29" s="48"/>
      <c r="D29" s="48"/>
      <c r="E29" s="48"/>
    </row>
    <row r="30" spans="1:11" ht="13.5" customHeight="1">
      <c r="A30" s="105"/>
      <c r="B30" s="47"/>
      <c r="C30" s="48"/>
      <c r="D30" s="48"/>
      <c r="E30" s="48"/>
    </row>
    <row r="31" spans="1:11" ht="13.5" customHeight="1">
      <c r="A31" s="105"/>
      <c r="B31" s="47"/>
      <c r="C31" s="48"/>
      <c r="D31" s="48"/>
      <c r="E31" s="48"/>
    </row>
    <row r="32" spans="1:11" ht="13.5" customHeight="1">
      <c r="A32" s="105"/>
      <c r="B32" s="47"/>
      <c r="C32" s="48"/>
      <c r="D32" s="48"/>
      <c r="E32" s="48"/>
    </row>
    <row r="33" spans="1:11" ht="13.5" customHeight="1">
      <c r="A33" s="395"/>
      <c r="B33" s="122" t="s">
        <v>5</v>
      </c>
      <c r="C33" s="309">
        <f>SUM(C21:C32)</f>
        <v>0</v>
      </c>
      <c r="D33" s="309">
        <f>SUM(D21:D32)</f>
        <v>0</v>
      </c>
      <c r="E33" s="148"/>
    </row>
    <row r="34" spans="1:11" ht="13.5" customHeight="1">
      <c r="A34" s="29" t="s">
        <v>211</v>
      </c>
      <c r="B34" s="103"/>
      <c r="C34" s="305"/>
      <c r="D34" s="305"/>
      <c r="E34" s="122"/>
    </row>
    <row r="35" spans="1:11" ht="13.5" customHeight="1">
      <c r="A35" s="24" t="s">
        <v>1046</v>
      </c>
      <c r="B35" s="103"/>
      <c r="C35" s="827" t="s">
        <v>929</v>
      </c>
      <c r="D35" s="827" t="s">
        <v>11</v>
      </c>
      <c r="E35" s="901" t="s">
        <v>0</v>
      </c>
      <c r="F35" s="49" t="s">
        <v>3</v>
      </c>
      <c r="G35" s="45">
        <f>SUMIF($E37:$E48,1,$C37:$C48)</f>
        <v>0</v>
      </c>
      <c r="H35" s="45">
        <f>SUMIF($E37:$E48,2,$C37:$C48)</f>
        <v>0</v>
      </c>
      <c r="I35" s="45">
        <f>SUMIF($E37:$E48,3,$C37:$C48)</f>
        <v>0</v>
      </c>
      <c r="J35" s="45">
        <f>SUMIF($E37:$E48,4,$C37:$C48)</f>
        <v>0</v>
      </c>
      <c r="K35" s="45">
        <f>SUMIF($E37:$E48,5,$C37:$C48)</f>
        <v>0</v>
      </c>
    </row>
    <row r="36" spans="1:11" ht="13.5" customHeight="1">
      <c r="A36" s="145" t="s">
        <v>1</v>
      </c>
      <c r="B36" s="122" t="s">
        <v>2</v>
      </c>
      <c r="C36" s="828">
        <f>(Cover!$B$8)</f>
        <v>41122</v>
      </c>
      <c r="D36" s="828">
        <f>(Cover!$D$8)</f>
        <v>41274</v>
      </c>
      <c r="E36" s="902"/>
      <c r="F36" s="49" t="s">
        <v>4</v>
      </c>
      <c r="G36" s="45">
        <f>SUMIF($E37:$E48,1,$D37:$D48)</f>
        <v>0</v>
      </c>
      <c r="H36" s="45">
        <f>SUMIF($E37:$E48,2,$D37:$D48)</f>
        <v>0</v>
      </c>
      <c r="I36" s="45">
        <f>SUMIF($E37:$E48,3,$D37:$D48)</f>
        <v>0</v>
      </c>
      <c r="J36" s="45">
        <f>SUMIF($E37:$E48,4,$D37:$D48)</f>
        <v>0</v>
      </c>
      <c r="K36" s="45">
        <f>SUMIF($E37:$E48,5,$D37:$D48)</f>
        <v>0</v>
      </c>
    </row>
    <row r="37" spans="1:11" ht="13.5" customHeight="1">
      <c r="A37" s="105" t="s">
        <v>1046</v>
      </c>
      <c r="B37" s="47" t="s">
        <v>1046</v>
      </c>
      <c r="C37" s="304"/>
      <c r="D37" s="304"/>
      <c r="E37" s="48"/>
    </row>
    <row r="38" spans="1:11" ht="13.5" customHeight="1">
      <c r="A38" s="105" t="s">
        <v>1046</v>
      </c>
      <c r="B38" s="47" t="s">
        <v>7</v>
      </c>
      <c r="C38" s="304"/>
      <c r="D38" s="304"/>
      <c r="E38" s="48"/>
    </row>
    <row r="39" spans="1:11" ht="13.5" customHeight="1">
      <c r="A39" s="105" t="s">
        <v>1046</v>
      </c>
      <c r="B39" s="47"/>
      <c r="C39" s="304"/>
      <c r="D39" s="304"/>
      <c r="E39" s="48"/>
    </row>
    <row r="40" spans="1:11" ht="13.5" customHeight="1">
      <c r="A40" s="105"/>
      <c r="B40" s="47"/>
      <c r="C40" s="304"/>
      <c r="D40" s="304"/>
      <c r="E40" s="48"/>
    </row>
    <row r="41" spans="1:11" ht="13.5" customHeight="1">
      <c r="A41" s="105"/>
      <c r="B41" s="47"/>
      <c r="C41" s="304"/>
      <c r="D41" s="304"/>
      <c r="E41" s="48"/>
    </row>
    <row r="42" spans="1:11" ht="13.5" customHeight="1">
      <c r="A42" s="105"/>
      <c r="B42" s="47"/>
      <c r="C42" s="304"/>
      <c r="D42" s="304"/>
      <c r="E42" s="48"/>
    </row>
    <row r="43" spans="1:11" ht="13.5" customHeight="1">
      <c r="A43" s="105"/>
      <c r="B43" s="47"/>
      <c r="C43" s="304"/>
      <c r="D43" s="304"/>
      <c r="E43" s="48"/>
    </row>
    <row r="44" spans="1:11" ht="13.5" customHeight="1">
      <c r="A44" s="105"/>
      <c r="B44" s="47"/>
      <c r="C44" s="304"/>
      <c r="D44" s="304"/>
      <c r="E44" s="48"/>
    </row>
    <row r="45" spans="1:11" ht="13.5" customHeight="1">
      <c r="A45" s="105"/>
      <c r="B45" s="47"/>
      <c r="C45" s="304"/>
      <c r="D45" s="304"/>
      <c r="E45" s="48"/>
    </row>
    <row r="46" spans="1:11" ht="13.5" customHeight="1">
      <c r="A46" s="105"/>
      <c r="B46" s="47"/>
      <c r="C46" s="304"/>
      <c r="D46" s="304"/>
      <c r="E46" s="48"/>
    </row>
    <row r="47" spans="1:11" ht="13.5" customHeight="1">
      <c r="A47" s="105"/>
      <c r="B47" s="47"/>
      <c r="C47" s="304"/>
      <c r="D47" s="304"/>
      <c r="E47" s="48"/>
    </row>
    <row r="48" spans="1:11" ht="13.5" customHeight="1">
      <c r="A48" s="105"/>
      <c r="B48" s="47"/>
      <c r="C48" s="304"/>
      <c r="D48" s="304"/>
      <c r="E48" s="48"/>
    </row>
    <row r="49" spans="1:11" ht="13.5" customHeight="1">
      <c r="A49" s="395" t="s">
        <v>1046</v>
      </c>
      <c r="B49" s="122" t="s">
        <v>5</v>
      </c>
      <c r="C49" s="309">
        <f>SUM(C37:C48)</f>
        <v>0</v>
      </c>
      <c r="D49" s="309">
        <f>SUM(D37:D48)</f>
        <v>0</v>
      </c>
      <c r="E49" s="148"/>
    </row>
    <row r="50" spans="1:11" ht="2.25" customHeight="1">
      <c r="A50" s="30"/>
      <c r="B50" s="103"/>
      <c r="C50" s="305"/>
      <c r="D50" s="305"/>
      <c r="E50" s="103"/>
    </row>
    <row r="51" spans="1:11" ht="2.25" hidden="1" customHeight="1">
      <c r="A51" s="30" t="s">
        <v>1046</v>
      </c>
      <c r="B51" s="103" t="s">
        <v>1046</v>
      </c>
      <c r="C51" s="306" t="s">
        <v>1046</v>
      </c>
      <c r="D51" s="306"/>
      <c r="E51" s="103"/>
    </row>
    <row r="52" spans="1:11" ht="15.75">
      <c r="A52" s="29" t="s">
        <v>212</v>
      </c>
      <c r="B52" s="103"/>
      <c r="C52" s="305"/>
      <c r="D52" s="305"/>
      <c r="E52" s="122" t="s">
        <v>1046</v>
      </c>
    </row>
    <row r="53" spans="1:11" ht="15.75" customHeight="1">
      <c r="A53" s="24" t="s">
        <v>1046</v>
      </c>
      <c r="B53" s="103"/>
      <c r="C53" s="827" t="s">
        <v>929</v>
      </c>
      <c r="D53" s="827" t="s">
        <v>11</v>
      </c>
      <c r="E53" s="901" t="s">
        <v>0</v>
      </c>
      <c r="F53" s="49" t="s">
        <v>3</v>
      </c>
      <c r="G53" s="45">
        <f>SUMIF($E55:$E66,1,$C55:$C66)</f>
        <v>0</v>
      </c>
      <c r="H53" s="45">
        <f>SUMIF($E55:$E66,2,$C55:$C66)</f>
        <v>0</v>
      </c>
      <c r="I53" s="45">
        <f>SUMIF($E55:$E66,3,$C55:$C66)</f>
        <v>0</v>
      </c>
      <c r="J53" s="45">
        <f>SUMIF($E55:$E66,4,$C55:$C66)</f>
        <v>0</v>
      </c>
      <c r="K53" s="45">
        <f>SUMIF($E55:$E66,5,$C55:$C66)</f>
        <v>0</v>
      </c>
    </row>
    <row r="54" spans="1:11" ht="15.75">
      <c r="A54" s="145" t="s">
        <v>1</v>
      </c>
      <c r="B54" s="122" t="s">
        <v>2</v>
      </c>
      <c r="C54" s="828">
        <f>(Cover!$B$8)</f>
        <v>41122</v>
      </c>
      <c r="D54" s="828">
        <f>(Cover!$D$8)</f>
        <v>41274</v>
      </c>
      <c r="E54" s="902"/>
      <c r="F54" s="49" t="s">
        <v>4</v>
      </c>
      <c r="G54" s="45">
        <f>SUMIF($E55:$E66,1,$D55:$D66)</f>
        <v>0</v>
      </c>
      <c r="H54" s="45">
        <f>SUMIF($E55:$E66,2,$D55:$D66)</f>
        <v>0</v>
      </c>
      <c r="I54" s="45">
        <f>SUMIF($E55:$E66,3,$D55:$D66)</f>
        <v>0</v>
      </c>
      <c r="J54" s="45">
        <f>SUMIF($E55:$E66,4,$D55:$D66)</f>
        <v>0</v>
      </c>
      <c r="K54" s="45">
        <f>SUMIF($E55:$E66,5,$D55:$D66)</f>
        <v>0</v>
      </c>
    </row>
    <row r="55" spans="1:11" ht="14.1" customHeight="1">
      <c r="A55" s="105" t="s">
        <v>1046</v>
      </c>
      <c r="B55" s="47"/>
      <c r="C55" s="304"/>
      <c r="D55" s="304"/>
      <c r="E55" s="48"/>
    </row>
    <row r="56" spans="1:11" ht="14.1" customHeight="1">
      <c r="A56" s="105"/>
      <c r="B56" s="47"/>
      <c r="C56" s="304"/>
      <c r="D56" s="304"/>
      <c r="E56" s="48"/>
    </row>
    <row r="57" spans="1:11" ht="14.1" customHeight="1">
      <c r="A57" s="105"/>
      <c r="B57" s="47"/>
      <c r="C57" s="304"/>
      <c r="D57" s="304"/>
      <c r="E57" s="48"/>
    </row>
    <row r="58" spans="1:11" ht="14.1" customHeight="1">
      <c r="A58" s="105"/>
      <c r="B58" s="47"/>
      <c r="C58" s="304"/>
      <c r="D58" s="304"/>
      <c r="E58" s="48"/>
    </row>
    <row r="59" spans="1:11" ht="14.1" customHeight="1">
      <c r="A59" s="105"/>
      <c r="B59" s="47"/>
      <c r="C59" s="304"/>
      <c r="D59" s="304"/>
      <c r="E59" s="48"/>
    </row>
    <row r="60" spans="1:11" ht="14.1" customHeight="1">
      <c r="A60" s="105"/>
      <c r="B60" s="47"/>
      <c r="C60" s="304"/>
      <c r="D60" s="304"/>
      <c r="E60" s="48"/>
    </row>
    <row r="61" spans="1:11" ht="14.1" customHeight="1">
      <c r="A61" s="105"/>
      <c r="B61" s="47"/>
      <c r="C61" s="304"/>
      <c r="D61" s="304"/>
      <c r="E61" s="48"/>
    </row>
    <row r="62" spans="1:11" ht="14.1" customHeight="1">
      <c r="A62" s="105"/>
      <c r="B62" s="47"/>
      <c r="C62" s="304"/>
      <c r="D62" s="304"/>
      <c r="E62" s="48"/>
    </row>
    <row r="63" spans="1:11" ht="14.1" customHeight="1">
      <c r="A63" s="105"/>
      <c r="B63" s="47"/>
      <c r="C63" s="304"/>
      <c r="D63" s="304"/>
      <c r="E63" s="48"/>
    </row>
    <row r="64" spans="1:11" ht="14.1" customHeight="1">
      <c r="A64" s="105"/>
      <c r="B64" s="47"/>
      <c r="C64" s="304"/>
      <c r="D64" s="304"/>
      <c r="E64" s="48"/>
    </row>
    <row r="65" spans="1:11" ht="14.1" customHeight="1">
      <c r="A65" s="105"/>
      <c r="B65" s="47"/>
      <c r="C65" s="304"/>
      <c r="D65" s="304"/>
      <c r="E65" s="48"/>
    </row>
    <row r="66" spans="1:11" ht="14.1" customHeight="1">
      <c r="A66" s="105"/>
      <c r="B66" s="47"/>
      <c r="C66" s="304" t="s">
        <v>1046</v>
      </c>
      <c r="D66" s="304" t="s">
        <v>1046</v>
      </c>
      <c r="E66" s="48" t="s">
        <v>1046</v>
      </c>
    </row>
    <row r="67" spans="1:11" ht="15.75">
      <c r="A67" s="395" t="s">
        <v>1046</v>
      </c>
      <c r="B67" s="122" t="s">
        <v>5</v>
      </c>
      <c r="C67" s="309">
        <f>SUM(C55:C66)</f>
        <v>0</v>
      </c>
      <c r="D67" s="309">
        <f>SUM(D55:D66)</f>
        <v>0</v>
      </c>
      <c r="E67" s="103"/>
    </row>
    <row r="70" spans="1:11">
      <c r="F70" s="45" t="s">
        <v>3</v>
      </c>
      <c r="G70" s="45">
        <f t="shared" ref="G70:K71" si="0">SUM(G2+G19+G35+G53)</f>
        <v>0</v>
      </c>
      <c r="H70" s="45">
        <f t="shared" si="0"/>
        <v>0</v>
      </c>
      <c r="I70" s="45">
        <f t="shared" si="0"/>
        <v>0</v>
      </c>
      <c r="J70" s="45">
        <f t="shared" si="0"/>
        <v>0</v>
      </c>
      <c r="K70" s="45">
        <f t="shared" si="0"/>
        <v>0</v>
      </c>
    </row>
    <row r="71" spans="1:11">
      <c r="F71" s="45" t="s">
        <v>4</v>
      </c>
      <c r="G71" s="45">
        <f t="shared" si="0"/>
        <v>0</v>
      </c>
      <c r="H71" s="45">
        <f t="shared" si="0"/>
        <v>0</v>
      </c>
      <c r="I71" s="45">
        <f t="shared" si="0"/>
        <v>0</v>
      </c>
      <c r="J71" s="45">
        <f t="shared" si="0"/>
        <v>0</v>
      </c>
      <c r="K71" s="45">
        <f t="shared" si="0"/>
        <v>0</v>
      </c>
    </row>
  </sheetData>
  <sheetProtection sheet="1"/>
  <mergeCells count="5">
    <mergeCell ref="C1:D1"/>
    <mergeCell ref="E53:E54"/>
    <mergeCell ref="E35:E36"/>
    <mergeCell ref="E19:E20"/>
    <mergeCell ref="E2:E3"/>
  </mergeCells>
  <phoneticPr fontId="0" type="noConversion"/>
  <pageMargins left="0.75" right="0.75" top="1" bottom="1" header="0.5" footer="0.5"/>
  <pageSetup orientation="landscape" horizontalDpi="300" verticalDpi="300" r:id="rId1"/>
  <headerFooter alignWithMargins="0">
    <oddFooter>&amp;L&amp;F&amp;C&amp;A&amp;RPage &amp;P</oddFooter>
  </headerFooter>
  <rowBreaks count="1" manualBreakCount="1">
    <brk id="33" max="12" man="1"/>
  </rowBreaks>
  <legacyDrawing r:id="rId2"/>
</worksheet>
</file>

<file path=xl/worksheets/sheet9.xml><?xml version="1.0" encoding="utf-8"?>
<worksheet xmlns="http://schemas.openxmlformats.org/spreadsheetml/2006/main" xmlns:r="http://schemas.openxmlformats.org/officeDocument/2006/relationships">
  <dimension ref="A1:M83"/>
  <sheetViews>
    <sheetView workbookViewId="0">
      <selection activeCell="D10" sqref="D10"/>
    </sheetView>
  </sheetViews>
  <sheetFormatPr defaultRowHeight="22.5" customHeight="1"/>
  <cols>
    <col min="1" max="1" width="41.42578125" style="45" customWidth="1"/>
    <col min="2" max="2" width="2.140625" style="45" hidden="1" customWidth="1"/>
    <col min="3" max="3" width="9" style="45" customWidth="1"/>
    <col min="4" max="4" width="17.85546875" style="45" customWidth="1"/>
    <col min="5" max="5" width="17.85546875" style="310" customWidth="1"/>
    <col min="6" max="6" width="19.85546875" style="310" customWidth="1"/>
    <col min="7" max="7" width="15" style="51" customWidth="1"/>
    <col min="8" max="13" width="9.140625" style="45" hidden="1" customWidth="1"/>
    <col min="14" max="16384" width="9.140625" style="45"/>
  </cols>
  <sheetData>
    <row r="1" spans="1:13" ht="22.5" customHeight="1">
      <c r="A1" s="910" t="s">
        <v>195</v>
      </c>
      <c r="B1" s="911"/>
      <c r="C1" s="911"/>
      <c r="E1" s="908">
        <f>(Cover!$B$6)</f>
        <v>0</v>
      </c>
      <c r="F1" s="908"/>
    </row>
    <row r="2" spans="1:13" ht="18" customHeight="1">
      <c r="A2" s="52" t="s">
        <v>213</v>
      </c>
    </row>
    <row r="3" spans="1:13" ht="18" customHeight="1">
      <c r="A3" s="53" t="s">
        <v>9</v>
      </c>
      <c r="B3" s="912"/>
      <c r="C3" s="912"/>
      <c r="D3" s="912"/>
      <c r="E3" s="829" t="s">
        <v>10</v>
      </c>
      <c r="F3" s="829" t="s">
        <v>11</v>
      </c>
      <c r="G3" s="906" t="s">
        <v>0</v>
      </c>
      <c r="H3" s="49" t="s">
        <v>3</v>
      </c>
      <c r="I3" s="45">
        <f>SUMIF($G5:$G16,1,$E5:$E16)</f>
        <v>0</v>
      </c>
      <c r="J3" s="45">
        <f>SUMIF($G5:$G16,2,$E5:$E16)</f>
        <v>0</v>
      </c>
      <c r="K3" s="45">
        <f>SUMIF($G5:$G16,3,$E5:$E16)</f>
        <v>0</v>
      </c>
      <c r="L3" s="45">
        <f>SUMIF($G5:$G16,4,$E5:$E16)</f>
        <v>0</v>
      </c>
      <c r="M3" s="45">
        <f>SUMIF($G5:$G16,5,$E5:$E16)</f>
        <v>0</v>
      </c>
    </row>
    <row r="4" spans="1:13" ht="18" customHeight="1">
      <c r="A4" s="5" t="s">
        <v>1</v>
      </c>
      <c r="B4" s="46"/>
      <c r="C4" s="46"/>
      <c r="D4" s="4" t="s">
        <v>2</v>
      </c>
      <c r="E4" s="828">
        <f>(Cover!$B$8)</f>
        <v>41122</v>
      </c>
      <c r="F4" s="828">
        <f>(Cover!$D$8)</f>
        <v>41274</v>
      </c>
      <c r="G4" s="907"/>
      <c r="H4" s="49" t="s">
        <v>4</v>
      </c>
      <c r="I4" s="45">
        <f>SUMIF($G5:$G16,1,$F5:$F16)</f>
        <v>0</v>
      </c>
      <c r="J4" s="45">
        <f>SUMIF($G5:$G16,2,$F5:$F16)</f>
        <v>0</v>
      </c>
      <c r="K4" s="45">
        <f>SUMIF($G5:$G16,3,$F5:$F16)</f>
        <v>0</v>
      </c>
      <c r="L4" s="45">
        <f>SUMIF($G5:$G16,4,$F5:$F16)</f>
        <v>0</v>
      </c>
      <c r="M4" s="45">
        <f>SUMIF($G5:$G16,5,$F5:$F16)</f>
        <v>0</v>
      </c>
    </row>
    <row r="5" spans="1:13" ht="13.9" customHeight="1">
      <c r="A5" s="905" t="s">
        <v>1046</v>
      </c>
      <c r="B5" s="905"/>
      <c r="C5" s="905"/>
      <c r="D5" s="47"/>
      <c r="E5" s="311" t="s">
        <v>1046</v>
      </c>
      <c r="F5" s="311" t="s">
        <v>1046</v>
      </c>
      <c r="G5" s="107" t="s">
        <v>1046</v>
      </c>
    </row>
    <row r="6" spans="1:13" ht="13.9" customHeight="1">
      <c r="A6" s="905" t="s">
        <v>1046</v>
      </c>
      <c r="B6" s="905"/>
      <c r="C6" s="905"/>
      <c r="D6" s="47"/>
      <c r="E6" s="311"/>
      <c r="F6" s="311"/>
      <c r="G6" s="107"/>
    </row>
    <row r="7" spans="1:13" ht="13.9" customHeight="1">
      <c r="A7" s="905"/>
      <c r="B7" s="905"/>
      <c r="C7" s="905"/>
      <c r="D7" s="47"/>
      <c r="E7" s="311"/>
      <c r="F7" s="311"/>
      <c r="G7" s="107"/>
    </row>
    <row r="8" spans="1:13" ht="13.9" customHeight="1">
      <c r="A8" s="905"/>
      <c r="B8" s="905"/>
      <c r="C8" s="905"/>
      <c r="D8" s="47"/>
      <c r="E8" s="311"/>
      <c r="F8" s="311"/>
      <c r="G8" s="107"/>
    </row>
    <row r="9" spans="1:13" ht="13.9" customHeight="1">
      <c r="A9" s="905"/>
      <c r="B9" s="905"/>
      <c r="C9" s="905"/>
      <c r="D9" s="47"/>
      <c r="E9" s="311"/>
      <c r="F9" s="311"/>
      <c r="G9" s="107"/>
    </row>
    <row r="10" spans="1:13" ht="13.9" customHeight="1">
      <c r="A10" s="905"/>
      <c r="B10" s="905"/>
      <c r="C10" s="905"/>
      <c r="D10" s="47"/>
      <c r="E10" s="311"/>
      <c r="F10" s="311"/>
      <c r="G10" s="107"/>
    </row>
    <row r="11" spans="1:13" ht="13.9" customHeight="1">
      <c r="A11" s="905"/>
      <c r="B11" s="905"/>
      <c r="C11" s="905"/>
      <c r="D11" s="47"/>
      <c r="E11" s="311"/>
      <c r="F11" s="311"/>
      <c r="G11" s="107"/>
    </row>
    <row r="12" spans="1:13" ht="13.9" customHeight="1">
      <c r="A12" s="905"/>
      <c r="B12" s="905"/>
      <c r="C12" s="905"/>
      <c r="D12" s="47"/>
      <c r="E12" s="311"/>
      <c r="F12" s="311"/>
      <c r="G12" s="107"/>
    </row>
    <row r="13" spans="1:13" ht="13.9" customHeight="1">
      <c r="A13" s="905"/>
      <c r="B13" s="905"/>
      <c r="C13" s="905"/>
      <c r="D13" s="47"/>
      <c r="E13" s="311"/>
      <c r="F13" s="311"/>
      <c r="G13" s="107"/>
    </row>
    <row r="14" spans="1:13" ht="13.9" customHeight="1">
      <c r="A14" s="905"/>
      <c r="B14" s="905"/>
      <c r="C14" s="905"/>
      <c r="D14" s="47"/>
      <c r="E14" s="311"/>
      <c r="F14" s="311"/>
      <c r="G14" s="107"/>
    </row>
    <row r="15" spans="1:13" ht="13.9" customHeight="1">
      <c r="A15" s="905"/>
      <c r="B15" s="905"/>
      <c r="C15" s="905"/>
      <c r="D15" s="47"/>
      <c r="E15" s="311"/>
      <c r="F15" s="311"/>
      <c r="G15" s="107"/>
    </row>
    <row r="16" spans="1:13" ht="13.9" customHeight="1">
      <c r="A16" s="905"/>
      <c r="B16" s="905"/>
      <c r="C16" s="905"/>
      <c r="D16" s="47"/>
      <c r="E16" s="311"/>
      <c r="F16" s="311"/>
      <c r="G16" s="107"/>
    </row>
    <row r="17" spans="1:13" ht="18" customHeight="1">
      <c r="A17" s="913"/>
      <c r="B17" s="914"/>
      <c r="C17" s="914"/>
      <c r="D17" s="122" t="s">
        <v>5</v>
      </c>
      <c r="E17" s="309">
        <f>SUM(E5:E16)</f>
        <v>0</v>
      </c>
      <c r="F17" s="308">
        <f>SUM(F5:F16)</f>
        <v>0</v>
      </c>
      <c r="G17" s="150"/>
    </row>
    <row r="18" spans="1:13" ht="18" customHeight="1">
      <c r="A18" s="29" t="s">
        <v>214</v>
      </c>
      <c r="B18" s="30"/>
      <c r="C18" s="30"/>
      <c r="D18" s="30"/>
      <c r="E18" s="312"/>
      <c r="F18" s="312"/>
      <c r="G18" s="150"/>
    </row>
    <row r="19" spans="1:13" ht="18" customHeight="1">
      <c r="A19" s="68"/>
      <c r="B19" s="33"/>
      <c r="C19" s="161" t="s">
        <v>13</v>
      </c>
      <c r="D19" s="151" t="s">
        <v>12</v>
      </c>
      <c r="E19" s="830" t="s">
        <v>10</v>
      </c>
      <c r="F19" s="830" t="s">
        <v>11</v>
      </c>
      <c r="G19" s="903" t="s">
        <v>0</v>
      </c>
      <c r="H19" s="109" t="s">
        <v>3</v>
      </c>
      <c r="I19" s="59">
        <f>SUMIF($G21:$G32,1,$E21:$E32)</f>
        <v>0</v>
      </c>
      <c r="J19" s="59">
        <f>SUMIF($G21:$G32,2,$E21:$E32)</f>
        <v>0</v>
      </c>
      <c r="K19" s="59">
        <f>SUMIF($G21:$G32,3,$E21:$E32)</f>
        <v>0</v>
      </c>
      <c r="L19" s="59">
        <f>SUMIF($G21:$G32,4,$E21:$E32)</f>
        <v>0</v>
      </c>
      <c r="M19" s="59">
        <f>SUMIF($G21:$G32,5,$E21:$E32)</f>
        <v>0</v>
      </c>
    </row>
    <row r="20" spans="1:13" ht="18" customHeight="1">
      <c r="A20" s="145" t="s">
        <v>1</v>
      </c>
      <c r="B20" s="152"/>
      <c r="C20" s="158" t="s">
        <v>236</v>
      </c>
      <c r="D20" s="154" t="s">
        <v>235</v>
      </c>
      <c r="E20" s="828">
        <f>(Cover!$B$8)</f>
        <v>41122</v>
      </c>
      <c r="F20" s="828">
        <f>(Cover!$D$8)</f>
        <v>41274</v>
      </c>
      <c r="G20" s="904"/>
      <c r="H20" s="109" t="s">
        <v>4</v>
      </c>
      <c r="I20" s="59">
        <f>SUMIF($G21:$G32,1,$F21:$F32)</f>
        <v>0</v>
      </c>
      <c r="J20" s="59">
        <f>SUMIF($G21:$G32,2,$F21:$F32)</f>
        <v>0</v>
      </c>
      <c r="K20" s="59">
        <f>SUMIF($G21:$G32,3,$F21:$F32)</f>
        <v>0</v>
      </c>
      <c r="L20" s="59">
        <f>SUMIF($G21:$G32,4,$F21:$F32)</f>
        <v>0</v>
      </c>
      <c r="M20" s="59">
        <f>SUMIF($G21:$G32,5,$F21:$F32)</f>
        <v>0</v>
      </c>
    </row>
    <row r="21" spans="1:13" s="59" customFormat="1" ht="13.9" customHeight="1">
      <c r="A21" s="105"/>
      <c r="B21" s="105"/>
      <c r="C21" s="159"/>
      <c r="D21" s="108"/>
      <c r="E21" s="311"/>
      <c r="F21" s="311"/>
      <c r="G21" s="107"/>
    </row>
    <row r="22" spans="1:13" s="59" customFormat="1" ht="13.9" customHeight="1">
      <c r="A22" s="105"/>
      <c r="B22" s="105"/>
      <c r="C22" s="159"/>
      <c r="D22" s="108"/>
      <c r="E22" s="311"/>
      <c r="F22" s="311"/>
      <c r="G22" s="107"/>
    </row>
    <row r="23" spans="1:13" s="59" customFormat="1" ht="13.9" customHeight="1">
      <c r="A23" s="105"/>
      <c r="B23" s="105"/>
      <c r="C23" s="159"/>
      <c r="D23" s="108"/>
      <c r="E23" s="311"/>
      <c r="F23" s="311"/>
      <c r="G23" s="107"/>
    </row>
    <row r="24" spans="1:13" s="59" customFormat="1" ht="13.9" customHeight="1">
      <c r="A24" s="105"/>
      <c r="B24" s="105"/>
      <c r="C24" s="159"/>
      <c r="D24" s="108"/>
      <c r="E24" s="311"/>
      <c r="F24" s="311"/>
      <c r="G24" s="107"/>
    </row>
    <row r="25" spans="1:13" s="59" customFormat="1" ht="13.9" customHeight="1">
      <c r="A25" s="105"/>
      <c r="B25" s="105"/>
      <c r="C25" s="159"/>
      <c r="D25" s="108"/>
      <c r="E25" s="311"/>
      <c r="F25" s="311"/>
      <c r="G25" s="107"/>
    </row>
    <row r="26" spans="1:13" s="59" customFormat="1" ht="13.9" customHeight="1">
      <c r="A26" s="105"/>
      <c r="B26" s="105"/>
      <c r="C26" s="159"/>
      <c r="D26" s="108"/>
      <c r="E26" s="311"/>
      <c r="F26" s="311"/>
      <c r="G26" s="107"/>
    </row>
    <row r="27" spans="1:13" s="59" customFormat="1" ht="13.9" customHeight="1">
      <c r="A27" s="105"/>
      <c r="B27" s="105"/>
      <c r="C27" s="159"/>
      <c r="D27" s="108"/>
      <c r="E27" s="311"/>
      <c r="F27" s="311"/>
      <c r="G27" s="107"/>
    </row>
    <row r="28" spans="1:13" s="59" customFormat="1" ht="13.9" customHeight="1">
      <c r="A28" s="105"/>
      <c r="B28" s="105"/>
      <c r="C28" s="159"/>
      <c r="D28" s="108"/>
      <c r="E28" s="311"/>
      <c r="F28" s="311"/>
      <c r="G28" s="107"/>
    </row>
    <row r="29" spans="1:13" s="59" customFormat="1" ht="13.9" customHeight="1">
      <c r="A29" s="105"/>
      <c r="B29" s="105"/>
      <c r="C29" s="159"/>
      <c r="D29" s="108"/>
      <c r="E29" s="311"/>
      <c r="F29" s="311"/>
      <c r="G29" s="107"/>
    </row>
    <row r="30" spans="1:13" s="59" customFormat="1" ht="13.9" customHeight="1">
      <c r="A30" s="105"/>
      <c r="B30" s="105"/>
      <c r="C30" s="159"/>
      <c r="D30" s="108"/>
      <c r="E30" s="311"/>
      <c r="F30" s="311"/>
      <c r="G30" s="107"/>
    </row>
    <row r="31" spans="1:13" s="59" customFormat="1" ht="13.9" customHeight="1">
      <c r="A31" s="105"/>
      <c r="B31" s="105"/>
      <c r="C31" s="159"/>
      <c r="D31" s="108"/>
      <c r="E31" s="311"/>
      <c r="F31" s="311"/>
      <c r="G31" s="107"/>
    </row>
    <row r="32" spans="1:13" s="59" customFormat="1" ht="13.9" customHeight="1">
      <c r="A32" s="105"/>
      <c r="B32" s="105"/>
      <c r="C32" s="159"/>
      <c r="D32" s="108"/>
      <c r="E32" s="311"/>
      <c r="F32" s="311"/>
      <c r="G32" s="107"/>
    </row>
    <row r="33" spans="1:13" ht="18" customHeight="1">
      <c r="A33" s="394"/>
      <c r="B33" s="145"/>
      <c r="C33" s="160">
        <f>SUM(C21:C32)</f>
        <v>0</v>
      </c>
      <c r="D33" s="163">
        <f>SUM(D21:D32)</f>
        <v>0</v>
      </c>
      <c r="E33" s="308">
        <f>SUM(E21:E32)</f>
        <v>0</v>
      </c>
      <c r="F33" s="308">
        <f>SUM(F21:F32)</f>
        <v>0</v>
      </c>
      <c r="G33" s="149"/>
    </row>
    <row r="34" spans="1:13" ht="18" customHeight="1">
      <c r="A34" s="29" t="s">
        <v>215</v>
      </c>
      <c r="B34" s="30"/>
      <c r="C34" s="30"/>
      <c r="D34" s="30"/>
      <c r="E34" s="312"/>
      <c r="F34" s="312"/>
      <c r="G34" s="150"/>
    </row>
    <row r="35" spans="1:13" ht="18" customHeight="1">
      <c r="A35" s="86"/>
      <c r="B35" s="30"/>
      <c r="C35" s="161" t="s">
        <v>13</v>
      </c>
      <c r="D35" s="156" t="s">
        <v>12</v>
      </c>
      <c r="E35" s="830" t="s">
        <v>10</v>
      </c>
      <c r="F35" s="830" t="s">
        <v>11</v>
      </c>
      <c r="G35" s="903" t="s">
        <v>0</v>
      </c>
      <c r="H35" s="109" t="s">
        <v>3</v>
      </c>
      <c r="I35" s="59">
        <f>SUMIF($G37:$G48,1,$E37:$E48)</f>
        <v>0</v>
      </c>
      <c r="J35" s="59">
        <f>SUMIF($G37:$G48,2,$E37:$E48)</f>
        <v>0</v>
      </c>
      <c r="K35" s="59">
        <f>SUMIF($G37:$G48,3,$E37:$E48)</f>
        <v>0</v>
      </c>
      <c r="L35" s="59">
        <f>SUMIF($G37:$G48,4,$E37:$E48)</f>
        <v>0</v>
      </c>
      <c r="M35" s="59">
        <f>SUMIF($G37:$G48,5,$E37:$E48)</f>
        <v>0</v>
      </c>
    </row>
    <row r="36" spans="1:13" ht="18" customHeight="1">
      <c r="A36" s="145" t="s">
        <v>1</v>
      </c>
      <c r="B36" s="152"/>
      <c r="C36" s="158" t="s">
        <v>236</v>
      </c>
      <c r="D36" s="157" t="s">
        <v>235</v>
      </c>
      <c r="E36" s="828">
        <f>(Cover!$B$8)</f>
        <v>41122</v>
      </c>
      <c r="F36" s="828">
        <f>(Cover!$D$8)</f>
        <v>41274</v>
      </c>
      <c r="G36" s="904"/>
      <c r="H36" s="109" t="s">
        <v>4</v>
      </c>
      <c r="I36" s="59">
        <f>SUMIF($G37:$G48,1,$F37:$F48)</f>
        <v>0</v>
      </c>
      <c r="J36" s="59">
        <f>SUMIF($G37:$G48,2,$F37:$F48)</f>
        <v>0</v>
      </c>
      <c r="K36" s="59">
        <f>SUMIF($G37:$G48,3,$F37:$F48)</f>
        <v>0</v>
      </c>
      <c r="L36" s="59">
        <f>SUMIF($G37:$G48,4,$F37:$F48)</f>
        <v>0</v>
      </c>
      <c r="M36" s="59">
        <f>SUMIF($G37:$G48,5,$F37:$F48)</f>
        <v>0</v>
      </c>
    </row>
    <row r="37" spans="1:13" s="59" customFormat="1" ht="13.9" customHeight="1">
      <c r="A37" s="105"/>
      <c r="B37" s="105"/>
      <c r="C37" s="159"/>
      <c r="D37" s="108"/>
      <c r="E37" s="311"/>
      <c r="F37" s="311"/>
      <c r="G37" s="107"/>
    </row>
    <row r="38" spans="1:13" s="59" customFormat="1" ht="13.9" customHeight="1">
      <c r="A38" s="105"/>
      <c r="B38" s="105"/>
      <c r="C38" s="159"/>
      <c r="D38" s="108"/>
      <c r="E38" s="311"/>
      <c r="F38" s="311"/>
      <c r="G38" s="107"/>
    </row>
    <row r="39" spans="1:13" s="59" customFormat="1" ht="13.9" customHeight="1">
      <c r="A39" s="105"/>
      <c r="B39" s="105"/>
      <c r="C39" s="159"/>
      <c r="D39" s="108"/>
      <c r="E39" s="311"/>
      <c r="F39" s="311"/>
      <c r="G39" s="107"/>
    </row>
    <row r="40" spans="1:13" s="59" customFormat="1" ht="13.9" customHeight="1">
      <c r="A40" s="105"/>
      <c r="B40" s="105"/>
      <c r="C40" s="159"/>
      <c r="D40" s="108"/>
      <c r="E40" s="311"/>
      <c r="F40" s="311"/>
      <c r="G40" s="107"/>
    </row>
    <row r="41" spans="1:13" s="59" customFormat="1" ht="13.9" customHeight="1">
      <c r="A41" s="105"/>
      <c r="B41" s="105"/>
      <c r="C41" s="159"/>
      <c r="D41" s="108"/>
      <c r="E41" s="311"/>
      <c r="F41" s="311"/>
      <c r="G41" s="107"/>
    </row>
    <row r="42" spans="1:13" s="59" customFormat="1" ht="13.9" customHeight="1">
      <c r="A42" s="105"/>
      <c r="B42" s="105"/>
      <c r="C42" s="159"/>
      <c r="D42" s="108"/>
      <c r="E42" s="311"/>
      <c r="F42" s="311"/>
      <c r="G42" s="107"/>
    </row>
    <row r="43" spans="1:13" s="59" customFormat="1" ht="13.9" customHeight="1">
      <c r="A43" s="105"/>
      <c r="B43" s="105"/>
      <c r="C43" s="159"/>
      <c r="D43" s="108"/>
      <c r="E43" s="311"/>
      <c r="F43" s="311"/>
      <c r="G43" s="107"/>
    </row>
    <row r="44" spans="1:13" s="59" customFormat="1" ht="13.9" customHeight="1">
      <c r="A44" s="105"/>
      <c r="B44" s="105"/>
      <c r="C44" s="159"/>
      <c r="D44" s="108"/>
      <c r="E44" s="311"/>
      <c r="F44" s="311"/>
      <c r="G44" s="107"/>
    </row>
    <row r="45" spans="1:13" s="59" customFormat="1" ht="13.9" customHeight="1">
      <c r="A45" s="105"/>
      <c r="B45" s="105"/>
      <c r="C45" s="159"/>
      <c r="D45" s="108"/>
      <c r="E45" s="311"/>
      <c r="F45" s="311"/>
      <c r="G45" s="107"/>
    </row>
    <row r="46" spans="1:13" s="59" customFormat="1" ht="13.9" customHeight="1">
      <c r="A46" s="105"/>
      <c r="B46" s="105"/>
      <c r="C46" s="159"/>
      <c r="D46" s="108"/>
      <c r="E46" s="311"/>
      <c r="F46" s="311"/>
      <c r="G46" s="107"/>
    </row>
    <row r="47" spans="1:13" s="59" customFormat="1" ht="13.9" customHeight="1">
      <c r="A47" s="105"/>
      <c r="B47" s="105"/>
      <c r="C47" s="159"/>
      <c r="D47" s="108"/>
      <c r="E47" s="311"/>
      <c r="F47" s="311"/>
      <c r="G47" s="107"/>
    </row>
    <row r="48" spans="1:13" s="59" customFormat="1" ht="13.9" customHeight="1">
      <c r="A48" s="105"/>
      <c r="B48" s="105"/>
      <c r="C48" s="159"/>
      <c r="D48" s="108"/>
      <c r="E48" s="311"/>
      <c r="F48" s="311"/>
      <c r="G48" s="107"/>
    </row>
    <row r="49" spans="1:13" ht="18" customHeight="1">
      <c r="A49" s="394"/>
      <c r="B49" s="145"/>
      <c r="C49" s="160">
        <f>SUM(C37:C48)</f>
        <v>0</v>
      </c>
      <c r="D49" s="163">
        <f>SUM(D37:D48)</f>
        <v>0</v>
      </c>
      <c r="E49" s="308">
        <f>SUM(E37:E48)</f>
        <v>0</v>
      </c>
      <c r="F49" s="308">
        <f>SUM(F37:F48)</f>
        <v>0</v>
      </c>
      <c r="G49" s="149"/>
    </row>
    <row r="50" spans="1:13" ht="18" customHeight="1">
      <c r="A50" s="29" t="s">
        <v>216</v>
      </c>
      <c r="B50" s="30"/>
      <c r="C50" s="30"/>
      <c r="D50" s="30"/>
      <c r="E50" s="312"/>
      <c r="F50" s="312"/>
      <c r="G50" s="150"/>
    </row>
    <row r="51" spans="1:13" ht="18" customHeight="1">
      <c r="A51" s="86"/>
      <c r="B51" s="30"/>
      <c r="C51" s="155" t="s">
        <v>13</v>
      </c>
      <c r="D51" s="156" t="s">
        <v>12</v>
      </c>
      <c r="E51" s="830" t="s">
        <v>10</v>
      </c>
      <c r="F51" s="831" t="s">
        <v>11</v>
      </c>
      <c r="G51" s="903" t="s">
        <v>0</v>
      </c>
      <c r="H51" s="109" t="s">
        <v>3</v>
      </c>
      <c r="I51" s="59">
        <f>SUMIF($G53:$G64,1,$E53:$E64)</f>
        <v>0</v>
      </c>
      <c r="J51" s="59">
        <f>SUMIF($G53:$G64,2,$E53:$E64)</f>
        <v>0</v>
      </c>
      <c r="K51" s="59">
        <f>SUMIF($G53:$G64,3,$E53:$E64)</f>
        <v>0</v>
      </c>
      <c r="L51" s="59">
        <f>SUMIF($G53:$G64,4,$E53:$E64)</f>
        <v>0</v>
      </c>
      <c r="M51" s="59">
        <f>SUMIF($G53:$G64,5,$E53:$E64)</f>
        <v>0</v>
      </c>
    </row>
    <row r="52" spans="1:13" ht="18" customHeight="1">
      <c r="A52" s="145" t="s">
        <v>1</v>
      </c>
      <c r="B52" s="152"/>
      <c r="C52" s="153" t="s">
        <v>236</v>
      </c>
      <c r="D52" s="157" t="s">
        <v>235</v>
      </c>
      <c r="E52" s="828">
        <f>(Cover!$B$8)</f>
        <v>41122</v>
      </c>
      <c r="F52" s="828">
        <f>(Cover!$D$8)</f>
        <v>41274</v>
      </c>
      <c r="G52" s="904"/>
      <c r="H52" s="109" t="s">
        <v>4</v>
      </c>
      <c r="I52" s="59">
        <f>SUMIF($G53:$G64,1,$F53:$F64)</f>
        <v>0</v>
      </c>
      <c r="J52" s="59">
        <f>SUMIF($G53:$G64,2,$F53:$F64)</f>
        <v>0</v>
      </c>
      <c r="K52" s="59">
        <f>SUMIF($G53:$G64,3,$F53:$F64)</f>
        <v>0</v>
      </c>
      <c r="L52" s="59">
        <f>SUMIF($G53:$G64,4,$F53:$F64)</f>
        <v>0</v>
      </c>
      <c r="M52" s="59">
        <f>SUMIF($G53:$G64,5,$F53:$F64)</f>
        <v>0</v>
      </c>
    </row>
    <row r="53" spans="1:13" s="59" customFormat="1" ht="13.9" customHeight="1">
      <c r="A53" s="105"/>
      <c r="B53" s="105"/>
      <c r="C53" s="159"/>
      <c r="D53" s="108"/>
      <c r="E53" s="311"/>
      <c r="F53" s="311" t="s">
        <v>1046</v>
      </c>
      <c r="G53" s="107" t="s">
        <v>1046</v>
      </c>
    </row>
    <row r="54" spans="1:13" s="59" customFormat="1" ht="13.9" customHeight="1">
      <c r="A54" s="105"/>
      <c r="B54" s="105"/>
      <c r="C54" s="159"/>
      <c r="D54" s="108"/>
      <c r="E54" s="311"/>
      <c r="F54" s="311"/>
      <c r="G54" s="107"/>
    </row>
    <row r="55" spans="1:13" s="59" customFormat="1" ht="13.9" customHeight="1">
      <c r="A55" s="105"/>
      <c r="B55" s="105"/>
      <c r="C55" s="159"/>
      <c r="D55" s="108"/>
      <c r="E55" s="311"/>
      <c r="F55" s="311"/>
      <c r="G55" s="107"/>
    </row>
    <row r="56" spans="1:13" s="59" customFormat="1" ht="13.9" customHeight="1">
      <c r="A56" s="105"/>
      <c r="B56" s="105"/>
      <c r="C56" s="159"/>
      <c r="D56" s="108"/>
      <c r="E56" s="311"/>
      <c r="F56" s="311"/>
      <c r="G56" s="107"/>
    </row>
    <row r="57" spans="1:13" s="59" customFormat="1" ht="13.9" customHeight="1">
      <c r="A57" s="105"/>
      <c r="B57" s="105"/>
      <c r="C57" s="159"/>
      <c r="D57" s="108"/>
      <c r="E57" s="311"/>
      <c r="F57" s="311"/>
      <c r="G57" s="107"/>
    </row>
    <row r="58" spans="1:13" s="59" customFormat="1" ht="13.9" customHeight="1">
      <c r="A58" s="105"/>
      <c r="B58" s="105"/>
      <c r="C58" s="159"/>
      <c r="D58" s="108"/>
      <c r="E58" s="311"/>
      <c r="F58" s="311"/>
      <c r="G58" s="107"/>
    </row>
    <row r="59" spans="1:13" s="59" customFormat="1" ht="13.9" customHeight="1">
      <c r="A59" s="105"/>
      <c r="B59" s="105"/>
      <c r="C59" s="159"/>
      <c r="D59" s="108"/>
      <c r="E59" s="311"/>
      <c r="F59" s="311"/>
      <c r="G59" s="107"/>
    </row>
    <row r="60" spans="1:13" s="59" customFormat="1" ht="13.9" customHeight="1">
      <c r="A60" s="105"/>
      <c r="B60" s="105"/>
      <c r="C60" s="159"/>
      <c r="D60" s="108"/>
      <c r="E60" s="311"/>
      <c r="F60" s="311"/>
      <c r="G60" s="107"/>
    </row>
    <row r="61" spans="1:13" s="59" customFormat="1" ht="13.9" customHeight="1">
      <c r="A61" s="105"/>
      <c r="B61" s="105"/>
      <c r="C61" s="159"/>
      <c r="D61" s="108"/>
      <c r="E61" s="311"/>
      <c r="F61" s="311"/>
      <c r="G61" s="107"/>
    </row>
    <row r="62" spans="1:13" s="59" customFormat="1" ht="13.9" customHeight="1">
      <c r="A62" s="105"/>
      <c r="B62" s="105"/>
      <c r="C62" s="159"/>
      <c r="D62" s="108"/>
      <c r="E62" s="311"/>
      <c r="F62" s="311"/>
      <c r="G62" s="107"/>
    </row>
    <row r="63" spans="1:13" s="59" customFormat="1" ht="13.9" customHeight="1">
      <c r="A63" s="105"/>
      <c r="B63" s="105"/>
      <c r="C63" s="159"/>
      <c r="D63" s="108"/>
      <c r="E63" s="311"/>
      <c r="F63" s="311"/>
      <c r="G63" s="107"/>
    </row>
    <row r="64" spans="1:13" s="59" customFormat="1" ht="13.9" customHeight="1">
      <c r="A64" s="105"/>
      <c r="B64" s="105"/>
      <c r="C64" s="159"/>
      <c r="D64" s="108"/>
      <c r="E64" s="311"/>
      <c r="F64" s="311"/>
      <c r="G64" s="107"/>
    </row>
    <row r="65" spans="1:13" ht="18" customHeight="1">
      <c r="A65" s="394"/>
      <c r="B65" s="145"/>
      <c r="C65" s="160">
        <f>SUM(C53:C64)</f>
        <v>0</v>
      </c>
      <c r="D65" s="163">
        <f>SUM(D53:D64)</f>
        <v>0</v>
      </c>
      <c r="E65" s="308">
        <f>SUM(E53:E64)</f>
        <v>0</v>
      </c>
      <c r="F65" s="308">
        <f>SUM(F53:F64)</f>
        <v>0</v>
      </c>
      <c r="G65" s="149"/>
    </row>
    <row r="66" spans="1:13" ht="18" customHeight="1">
      <c r="A66" s="29" t="s">
        <v>217</v>
      </c>
      <c r="B66" s="164"/>
      <c r="D66" s="30"/>
      <c r="E66" s="830" t="s">
        <v>10</v>
      </c>
      <c r="F66" s="831" t="s">
        <v>11</v>
      </c>
      <c r="G66" s="903" t="s">
        <v>0</v>
      </c>
      <c r="H66" s="109" t="s">
        <v>3</v>
      </c>
      <c r="I66" s="59">
        <f>SUMIF($G68:$G79,1,$E68:$E79)</f>
        <v>0</v>
      </c>
      <c r="J66" s="59">
        <f>SUMIF($G68:$G79,2,$E68:$E79)</f>
        <v>0</v>
      </c>
      <c r="K66" s="59">
        <f>SUMIF($G68:$G79,3,$E68:$E79)</f>
        <v>0</v>
      </c>
      <c r="L66" s="59">
        <f>SUMIF($G68:$G79,4,$E68:$E79)</f>
        <v>0</v>
      </c>
      <c r="M66" s="59">
        <f>SUMIF($G68:$G79,5,$E68:$E79)</f>
        <v>0</v>
      </c>
    </row>
    <row r="67" spans="1:13" ht="18" customHeight="1">
      <c r="A67" s="145" t="s">
        <v>1</v>
      </c>
      <c r="B67" s="146"/>
      <c r="C67" s="146"/>
      <c r="D67" s="122" t="s">
        <v>2</v>
      </c>
      <c r="E67" s="828">
        <f>(Cover!$B$8)</f>
        <v>41122</v>
      </c>
      <c r="F67" s="828">
        <f>(Cover!$D$8)</f>
        <v>41274</v>
      </c>
      <c r="G67" s="904"/>
      <c r="H67" s="109" t="s">
        <v>4</v>
      </c>
      <c r="I67" s="59">
        <f>SUMIF($G68:$G79,1,$F68:$F79)</f>
        <v>0</v>
      </c>
      <c r="J67" s="59">
        <f>SUMIF($G68:$G79,2,$F68:$F79)</f>
        <v>0</v>
      </c>
      <c r="K67" s="59">
        <f>SUMIF($G68:$G79,3,$F68:$F79)</f>
        <v>0</v>
      </c>
      <c r="L67" s="59">
        <f>SUMIF($G68:$G79,4,$F68:$F79)</f>
        <v>0</v>
      </c>
      <c r="M67" s="59">
        <f>SUMIF($G68:$G79,5,$F68:$F79)</f>
        <v>0</v>
      </c>
    </row>
    <row r="68" spans="1:13" s="59" customFormat="1" ht="13.9" customHeight="1">
      <c r="A68" s="905"/>
      <c r="B68" s="905"/>
      <c r="C68" s="905"/>
      <c r="D68" s="47"/>
      <c r="E68" s="311"/>
      <c r="F68" s="311"/>
      <c r="G68" s="107"/>
    </row>
    <row r="69" spans="1:13" s="59" customFormat="1" ht="13.9" customHeight="1">
      <c r="A69" s="905"/>
      <c r="B69" s="905"/>
      <c r="C69" s="905"/>
      <c r="D69" s="47"/>
      <c r="E69" s="311"/>
      <c r="F69" s="311"/>
      <c r="G69" s="107"/>
    </row>
    <row r="70" spans="1:13" s="59" customFormat="1" ht="13.9" customHeight="1">
      <c r="A70" s="905"/>
      <c r="B70" s="905"/>
      <c r="C70" s="905"/>
      <c r="D70" s="47"/>
      <c r="E70" s="311"/>
      <c r="F70" s="311"/>
      <c r="G70" s="107"/>
    </row>
    <row r="71" spans="1:13" s="59" customFormat="1" ht="13.9" customHeight="1">
      <c r="A71" s="905"/>
      <c r="B71" s="905"/>
      <c r="C71" s="905"/>
      <c r="D71" s="47"/>
      <c r="E71" s="311"/>
      <c r="F71" s="311"/>
      <c r="G71" s="107"/>
    </row>
    <row r="72" spans="1:13" s="59" customFormat="1" ht="13.9" customHeight="1">
      <c r="A72" s="905"/>
      <c r="B72" s="905"/>
      <c r="C72" s="905"/>
      <c r="D72" s="47"/>
      <c r="E72" s="311"/>
      <c r="F72" s="311"/>
      <c r="G72" s="107"/>
    </row>
    <row r="73" spans="1:13" s="59" customFormat="1" ht="13.9" customHeight="1">
      <c r="A73" s="905"/>
      <c r="B73" s="905"/>
      <c r="C73" s="905"/>
      <c r="D73" s="47"/>
      <c r="E73" s="311"/>
      <c r="F73" s="311"/>
      <c r="G73" s="107"/>
    </row>
    <row r="74" spans="1:13" s="59" customFormat="1" ht="13.9" customHeight="1">
      <c r="A74" s="905"/>
      <c r="B74" s="905"/>
      <c r="C74" s="905"/>
      <c r="D74" s="47"/>
      <c r="E74" s="311"/>
      <c r="F74" s="311"/>
      <c r="G74" s="107"/>
    </row>
    <row r="75" spans="1:13" s="59" customFormat="1" ht="13.9" customHeight="1">
      <c r="A75" s="905"/>
      <c r="B75" s="905"/>
      <c r="C75" s="905"/>
      <c r="D75" s="47"/>
      <c r="E75" s="311"/>
      <c r="F75" s="311"/>
      <c r="G75" s="107"/>
    </row>
    <row r="76" spans="1:13" s="59" customFormat="1" ht="13.9" customHeight="1">
      <c r="A76" s="905"/>
      <c r="B76" s="905"/>
      <c r="C76" s="905"/>
      <c r="D76" s="47"/>
      <c r="E76" s="311"/>
      <c r="F76" s="311"/>
      <c r="G76" s="107"/>
    </row>
    <row r="77" spans="1:13" s="59" customFormat="1" ht="13.9" customHeight="1">
      <c r="A77" s="905"/>
      <c r="B77" s="905"/>
      <c r="C77" s="905"/>
      <c r="D77" s="47"/>
      <c r="E77" s="311"/>
      <c r="F77" s="311"/>
      <c r="G77" s="107"/>
    </row>
    <row r="78" spans="1:13" s="59" customFormat="1" ht="13.9" customHeight="1">
      <c r="A78" s="905"/>
      <c r="B78" s="905"/>
      <c r="C78" s="905"/>
      <c r="D78" s="47"/>
      <c r="E78" s="311"/>
      <c r="F78" s="311"/>
      <c r="G78" s="107"/>
    </row>
    <row r="79" spans="1:13" s="59" customFormat="1" ht="13.9" customHeight="1">
      <c r="A79" s="905"/>
      <c r="B79" s="905"/>
      <c r="C79" s="905"/>
      <c r="D79" s="47"/>
      <c r="E79" s="311"/>
      <c r="F79" s="311"/>
      <c r="G79" s="107"/>
    </row>
    <row r="80" spans="1:13" ht="18" customHeight="1">
      <c r="A80" s="909"/>
      <c r="B80" s="909"/>
      <c r="C80" s="909"/>
      <c r="D80" s="4" t="s">
        <v>5</v>
      </c>
      <c r="E80" s="313">
        <f>SUM(E68:E79)</f>
        <v>0</v>
      </c>
      <c r="F80" s="313">
        <f>SUM(F68:F79)</f>
        <v>0</v>
      </c>
    </row>
    <row r="81" spans="3:13" ht="18" customHeight="1">
      <c r="C81" s="50" t="s">
        <v>1046</v>
      </c>
    </row>
    <row r="82" spans="3:13" ht="18" customHeight="1">
      <c r="H82" s="45" t="s">
        <v>3</v>
      </c>
      <c r="I82" s="45">
        <f t="shared" ref="I82:M83" si="0">SUM(I3+I19+I35+I51+I66)</f>
        <v>0</v>
      </c>
      <c r="J82" s="45">
        <f t="shared" si="0"/>
        <v>0</v>
      </c>
      <c r="K82" s="45">
        <f t="shared" si="0"/>
        <v>0</v>
      </c>
      <c r="L82" s="45">
        <f t="shared" si="0"/>
        <v>0</v>
      </c>
      <c r="M82" s="45">
        <f t="shared" si="0"/>
        <v>0</v>
      </c>
    </row>
    <row r="83" spans="3:13" ht="22.5" customHeight="1">
      <c r="H83" s="45" t="s">
        <v>4</v>
      </c>
      <c r="I83" s="45">
        <f t="shared" si="0"/>
        <v>0</v>
      </c>
      <c r="J83" s="45">
        <f t="shared" si="0"/>
        <v>0</v>
      </c>
      <c r="K83" s="45">
        <f t="shared" si="0"/>
        <v>0</v>
      </c>
      <c r="L83" s="45">
        <f t="shared" si="0"/>
        <v>0</v>
      </c>
      <c r="M83" s="45">
        <f t="shared" si="0"/>
        <v>0</v>
      </c>
    </row>
  </sheetData>
  <sheetProtection password="C5B1" sheet="1"/>
  <mergeCells count="34">
    <mergeCell ref="E1:F1"/>
    <mergeCell ref="A80:C80"/>
    <mergeCell ref="A1:C1"/>
    <mergeCell ref="B3:D3"/>
    <mergeCell ref="A17:C17"/>
    <mergeCell ref="A72:C72"/>
    <mergeCell ref="A73:C73"/>
    <mergeCell ref="A74:C74"/>
    <mergeCell ref="A79:C79"/>
    <mergeCell ref="A75:C75"/>
    <mergeCell ref="A78:C78"/>
    <mergeCell ref="A68:C68"/>
    <mergeCell ref="A69:C69"/>
    <mergeCell ref="A70:C70"/>
    <mergeCell ref="A71:C71"/>
    <mergeCell ref="G66:G67"/>
    <mergeCell ref="G51:G52"/>
    <mergeCell ref="G35:G36"/>
    <mergeCell ref="A76:C76"/>
    <mergeCell ref="A77:C77"/>
    <mergeCell ref="G3:G4"/>
    <mergeCell ref="A7:C7"/>
    <mergeCell ref="A8:C8"/>
    <mergeCell ref="A9:C9"/>
    <mergeCell ref="A5:C5"/>
    <mergeCell ref="A6:C6"/>
    <mergeCell ref="G19:G20"/>
    <mergeCell ref="A14:C14"/>
    <mergeCell ref="A15:C15"/>
    <mergeCell ref="A16:C16"/>
    <mergeCell ref="A10:C10"/>
    <mergeCell ref="A11:C11"/>
    <mergeCell ref="A12:C12"/>
    <mergeCell ref="A13:C13"/>
  </mergeCells>
  <phoneticPr fontId="0" type="noConversion"/>
  <pageMargins left="0.75" right="0.75" top="0.71" bottom="1" header="0.5" footer="0.5"/>
  <pageSetup orientation="landscape" horizontalDpi="300" verticalDpi="300" r:id="rId1"/>
  <headerFooter alignWithMargins="0">
    <oddFooter>&amp;L&amp;F&amp;C&amp;A&amp;RPage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Instructions</vt:lpstr>
      <vt:lpstr>Cover</vt:lpstr>
      <vt:lpstr>NetWorth</vt:lpstr>
      <vt:lpstr>Perf Review</vt:lpstr>
      <vt:lpstr>Agreements</vt:lpstr>
      <vt:lpstr>Budget</vt:lpstr>
      <vt:lpstr>Activities</vt:lpstr>
      <vt:lpstr>Current</vt:lpstr>
      <vt:lpstr>Non-Current</vt:lpstr>
      <vt:lpstr>Ledger</vt:lpstr>
      <vt:lpstr>Non SAE</vt:lpstr>
      <vt:lpstr>Summary</vt:lpstr>
      <vt:lpstr>Balance</vt:lpstr>
      <vt:lpstr>NB Print</vt:lpstr>
      <vt:lpstr>Skills (E)</vt:lpstr>
      <vt:lpstr>Skills (P)</vt:lpstr>
      <vt:lpstr>Resume</vt:lpstr>
      <vt:lpstr>Standards An Sci</vt:lpstr>
      <vt:lpstr>Standards Pl Sci</vt:lpstr>
      <vt:lpstr>Standards ABM</vt:lpstr>
      <vt:lpstr>Pictures</vt:lpstr>
      <vt:lpstr>Grading Rubric</vt:lpstr>
      <vt:lpstr>Activities!Print_Area</vt:lpstr>
      <vt:lpstr>Balance!Print_Area</vt:lpstr>
      <vt:lpstr>Cover!Print_Area</vt:lpstr>
      <vt:lpstr>Current!Print_Area</vt:lpstr>
      <vt:lpstr>Ledger!Print_Area</vt:lpstr>
      <vt:lpstr>'NB Print'!Print_Area</vt:lpstr>
      <vt:lpstr>'Non SAE'!Print_Area</vt:lpstr>
      <vt:lpstr>'Perf Review'!Print_Area</vt:lpstr>
      <vt:lpstr>'Skills (E)'!Print_Area</vt:lpstr>
      <vt:lpstr>'Standards ABM'!Print_Area</vt:lpstr>
      <vt:lpstr>'Standards Pl Sci'!Print_Area</vt:lpstr>
      <vt:lpstr>Summary!Print_Area</vt:lpstr>
      <vt:lpstr>Current!Print_Titles</vt:lpstr>
      <vt:lpstr>Ledger!Print_Titles</vt:lpstr>
      <vt:lpstr>'Non SAE'!Print_Titles</vt:lpstr>
      <vt:lpstr>'Non-Current'!Print_Titles</vt:lpstr>
      <vt:lpstr>'Standards ABM'!Print_Titles</vt:lpstr>
      <vt:lpstr>'Standards An Sci'!Print_Titles</vt:lpstr>
      <vt:lpstr>'Standards Pl Sci'!Print_Titles</vt:lpstr>
    </vt:vector>
  </TitlesOfParts>
  <Company>AATA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Record Book 2008</dc:title>
  <dc:creator>dmartin</dc:creator>
  <cp:lastModifiedBy>dmartin</cp:lastModifiedBy>
  <cp:lastPrinted>2012-07-10T19:20:46Z</cp:lastPrinted>
  <dcterms:created xsi:type="dcterms:W3CDTF">2001-06-10T14:38:04Z</dcterms:created>
  <dcterms:modified xsi:type="dcterms:W3CDTF">2012-07-10T19:20:51Z</dcterms:modified>
</cp:coreProperties>
</file>